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8EBEAFEB-5157-48D6-AFC9-B53DC0B55F82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F13" i="9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I25" i="1"/>
  <c r="I26" i="1"/>
  <c r="J26" i="1"/>
  <c r="J25" i="1"/>
  <c r="G26" i="1"/>
  <c r="G25" i="1"/>
  <c r="D24" i="4"/>
  <c r="D25" i="4"/>
  <c r="H26" i="1"/>
  <c r="H25" i="1"/>
  <c r="E26" i="1"/>
  <c r="E25" i="1"/>
  <c r="F26" i="1"/>
  <c r="F25" i="1"/>
  <c r="D25" i="1"/>
  <c r="D26" i="1"/>
</calcChain>
</file>

<file path=xl/sharedStrings.xml><?xml version="1.0" encoding="utf-8"?>
<sst xmlns="http://schemas.openxmlformats.org/spreadsheetml/2006/main" count="1142" uniqueCount="209">
  <si>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</si>
  <si>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</si>
  <si>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</si>
  <si>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</si>
  <si>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</si>
  <si>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</si>
  <si>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</si>
  <si>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</si>
  <si>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</si>
  <si>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</si>
  <si>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</si>
  <si>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</si>
  <si>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</si>
  <si>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</si>
  <si>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</si>
  <si>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</si>
  <si>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</si>
  <si>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</si>
  <si>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</si>
  <si>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</si>
  <si>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</si>
  <si>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</si>
  <si>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</si>
  <si>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</si>
  <si>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</si>
  <si>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</si>
  <si>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</si>
  <si>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</si>
  <si>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</si>
  <si>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</si>
  <si>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</si>
  <si>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</si>
  <si>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</si>
  <si>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</si>
  <si>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</si>
  <si>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</si>
  <si>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</si>
  <si>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</si>
  <si>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</si>
  <si>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</si>
  <si>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</si>
  <si>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</si>
  <si>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</si>
  <si>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</si>
  <si>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</si>
  <si>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</si>
  <si>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</si>
  <si>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</si>
  <si>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</si>
  <si>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</si>
  <si>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</si>
  <si>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</si>
  <si>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</si>
  <si>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</si>
  <si>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</si>
  <si>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</si>
  <si>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</si>
  <si>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</si>
  <si>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</si>
  <si>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</si>
  <si>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</si>
  <si>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</si>
  <si>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</si>
  <si>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</si>
  <si>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</si>
  <si>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</si>
  <si>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</si>
  <si>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</si>
  <si>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</si>
  <si>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</si>
  <si>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</si>
  <si>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</si>
  <si>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</si>
  <si>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</si>
  <si>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</si>
  <si>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</si>
  <si>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</si>
  <si>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</si>
  <si>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</si>
  <si>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</si>
  <si>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</si>
  <si>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</si>
  <si>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</si>
  <si>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</si>
  <si>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</si>
  <si>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</si>
  <si>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</si>
  <si>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</si>
  <si>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</si>
  <si>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</si>
  <si>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</si>
  <si>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</si>
  <si>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</si>
  <si>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</si>
  <si>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</si>
  <si>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</si>
  <si>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</si>
  <si>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</si>
  <si>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</si>
  <si>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</si>
  <si>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</si>
  <si>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</si>
  <si>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</si>
  <si>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</si>
  <si>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</si>
  <si>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</si>
  <si>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</si>
  <si>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</si>
  <si>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</si>
  <si>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</si>
  <si>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</si>
  <si>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</si>
  <si>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</si>
  <si>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</si>
  <si>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</si>
  <si>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</si>
  <si>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</si>
  <si>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</si>
  <si>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</si>
  <si>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</si>
  <si>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</si>
  <si>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</si>
  <si>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</si>
  <si>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</si>
  <si>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</si>
  <si>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</si>
  <si>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</si>
  <si>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</si>
  <si>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</si>
  <si>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</si>
  <si>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</si>
  <si>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</si>
  <si>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</si>
  <si>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</si>
  <si>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</si>
  <si>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</si>
  <si>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</si>
  <si>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</si>
  <si>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</si>
  <si>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</si>
  <si>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</si>
  <si>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</si>
  <si>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</si>
  <si>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</si>
  <si>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</si>
  <si>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</si>
  <si>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</si>
  <si>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</si>
  <si>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</si>
  <si>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</si>
  <si>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</si>
  <si>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</si>
  <si>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</si>
  <si>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</si>
  <si>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</si>
  <si>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</si>
  <si>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</si>
  <si>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</si>
  <si>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</si>
  <si>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</si>
  <si>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</si>
  <si>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</si>
  <si>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</si>
  <si>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</si>
  <si>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</si>
  <si>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</si>
  <si>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</si>
  <si>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</si>
  <si>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</si>
  <si>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</si>
  <si>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</si>
  <si>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</si>
  <si>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</si>
  <si>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</si>
  <si>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</si>
  <si>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</si>
  <si>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</si>
  <si>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</si>
  <si>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</si>
  <si>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</si>
  <si>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</si>
  <si>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</si>
  <si>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</si>
  <si>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</si>
  <si>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</si>
  <si>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</si>
  <si>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</si>
  <si>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</si>
  <si>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</si>
  <si>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</si>
  <si>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</si>
  <si>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</si>
  <si>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</si>
  <si>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</si>
  <si>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</si>
  <si>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</si>
  <si>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</si>
  <si>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</si>
  <si>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</si>
  <si>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</si>
  <si>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</si>
  <si>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</si>
  <si>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</si>
  <si>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TUI PLUMBING &amp; GAS LTD </t>
  </si>
  <si>
    <t>NIGEL MARSHALL</t>
  </si>
  <si>
    <t>20190508SRT01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</si>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</sst>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7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C29" sqref="C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43593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6.7</v>
      </c>
      <c r="G9" s="14">
        <v>6.8</v>
      </c>
      <c r="H9" s="14">
        <v>6.7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95</v>
      </c>
      <c r="F10" s="11">
        <v>80</v>
      </c>
      <c r="G10" s="11">
        <v>95</v>
      </c>
      <c r="H10" s="11">
        <v>30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75</v>
      </c>
      <c r="F11" s="11">
        <v>60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47.706989253845023</v>
      </c>
      <c r="F12" s="15">
        <f t="shared" ref="F12" si="0">2*(F10-(5*10^(F9-10)))/(1+(0.94*10^(F9-10)))*10^(6-F9)</f>
        <v>31.90816459264428</v>
      </c>
      <c r="G12" s="15">
        <v>30.094121835994947</v>
      </c>
      <c r="H12" s="15">
        <v>11.964937016550451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-1.5999999999999996</v>
      </c>
      <c r="F13" s="14">
        <f>+F9+0.5+VLOOKUP(F10,LSI!$F$2:$G$25,2)+VLOOKUP(F11,LSI!$H$2:$I$25,2)-12.1</f>
        <v>-1.7000000000000011</v>
      </c>
      <c r="G13" s="14">
        <v>-2.5999999999999996</v>
      </c>
      <c r="H13" s="14">
        <v>-3.2000000000000011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2.0499999999999998</v>
      </c>
      <c r="F14" s="11">
        <v>1.9</v>
      </c>
      <c r="G14" s="11">
        <v>0.44</v>
      </c>
      <c r="H14" s="11">
        <v>0.08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0.24</v>
      </c>
      <c r="F15" s="11">
        <v>0.14000000000000001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410</v>
      </c>
      <c r="F16" s="11">
        <v>400</v>
      </c>
      <c r="G16" s="11">
        <v>410</v>
      </c>
      <c r="H16" s="11">
        <v>430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115</v>
      </c>
      <c r="F17" s="11">
        <v>125</v>
      </c>
      <c r="G17" s="11">
        <v>115</v>
      </c>
      <c r="H17" s="11">
        <v>180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57.1</v>
      </c>
      <c r="F18" s="14">
        <f t="shared" si="1"/>
        <v>56.8</v>
      </c>
      <c r="G18" s="14">
        <f t="shared" si="1"/>
        <v>57.3</v>
      </c>
      <c r="H18" s="14">
        <f t="shared" si="1"/>
        <v>59.8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571</v>
      </c>
      <c r="F19" s="15">
        <v>568</v>
      </c>
      <c r="G19" s="15">
        <v>573</v>
      </c>
      <c r="H19" s="15">
        <v>598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24.46</v>
      </c>
      <c r="F20" s="14">
        <v>27.24</v>
      </c>
      <c r="G20" s="14">
        <v>0.67</v>
      </c>
      <c r="H20" s="14">
        <v>0.37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>
        <v>20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89.9</v>
      </c>
      <c r="F22" s="14">
        <v>86.7</v>
      </c>
      <c r="G22" s="14">
        <v>45.7</v>
      </c>
      <c r="H22" s="14">
        <v>95.2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43594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43594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AB5F98-A08E-4F5A-AA17-B894567F4761}"/>
</file>

<file path=customXml/itemProps2.xml><?xml version="1.0" encoding="utf-8"?>
<ds:datastoreItem xmlns:ds="http://schemas.openxmlformats.org/officeDocument/2006/customXml" ds:itemID="{1341774F-5D71-4E44-A664-4C2BCCA19F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2019-05-09T03:01:11Z</dcterms:modified>
</cp:coreProperties>
</file>