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5 May\"/>
    </mc:Choice>
  </mc:AlternateContent>
  <xr:revisionPtr revIDLastSave="0" documentId="13_ncr:1_{5023AF42-FC16-4F09-9986-1A629F72335B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F13" i="9"/>
  <c r="E13" i="9"/>
  <c r="D14" i="17"/>
  <c r="J5" i="17" l="1"/>
  <c r="J4" i="17"/>
  <c r="D2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F12" i="9" l="1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H18" i="9"/>
  <c r="K25" i="1"/>
  <c r="K26" i="1"/>
  <c r="F26" i="1"/>
  <c r="F25" i="1"/>
  <c r="I26" i="1"/>
  <c r="I25" i="1"/>
  <c r="D25" i="4"/>
  <c r="D24" i="4"/>
  <c r="H25" i="1"/>
  <c r="H26" i="1"/>
  <c r="E26" i="1"/>
  <c r="E25" i="1"/>
  <c r="G26" i="1"/>
  <c r="G25" i="1"/>
  <c r="J25" i="1"/>
  <c r="J26" i="1"/>
</calcChain>
</file>

<file path=xl/sharedStrings.xml><?xml version="1.0" encoding="utf-8"?>
<sst xmlns="http://schemas.openxmlformats.org/spreadsheetml/2006/main" count="1183" uniqueCount="207">
  <si>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</si>
  <si>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</si>
  <si>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</si>
  <si>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</si>
  <si>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</si>
  <si>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</si>
  <si>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</si>
  <si>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</si>
  <si>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</si>
  <si>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</si>
  <si>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</si>
  <si>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</si>
  <si>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</si>
  <si>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</si>
  <si>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</si>
  <si>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</si>
  <si>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</si>
  <si>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</si>
  <si>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</si>
  <si>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</si>
  <si>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</si>
  <si>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</si>
  <si>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</si>
  <si>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</si>
  <si>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</si>
  <si>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</si>
  <si>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</si>
  <si>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</si>
  <si>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</si>
  <si>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</si>
  <si>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</si>
  <si>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</si>
  <si>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</si>
  <si>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</si>
  <si>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</si>
  <si>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</si>
  <si>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</si>
  <si>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</si>
  <si>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</si>
  <si>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</si>
  <si>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</si>
  <si>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</si>
  <si>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</si>
  <si>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</si>
  <si>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</si>
  <si>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</si>
  <si>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</si>
  <si>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</si>
  <si>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</si>
  <si>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</si>
  <si>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</si>
  <si>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</si>
  <si>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</si>
  <si>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</si>
  <si>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</si>
  <si>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</si>
  <si>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</si>
  <si>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</si>
  <si>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</si>
  <si>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</si>
  <si>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</si>
  <si>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</si>
  <si>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</si>
  <si>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</si>
  <si>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</si>
  <si>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</si>
  <si>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</si>
  <si>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</si>
  <si>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</si>
  <si>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</si>
  <si>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</si>
  <si>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</si>
  <si>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</si>
  <si>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</si>
  <si>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</si>
  <si>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</si>
  <si>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</si>
  <si>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</si>
  <si>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</si>
  <si>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</si>
  <si>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</si>
  <si>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</si>
  <si>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</si>
  <si>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</si>
  <si>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</si>
  <si>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</si>
  <si>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</si>
  <si>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</si>
  <si>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</si>
  <si>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</si>
  <si>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</si>
  <si>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</si>
  <si>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</si>
  <si>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</si>
  <si>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</si>
  <si>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</si>
  <si>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</si>
  <si>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</si>
  <si>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</si>
  <si>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</si>
  <si>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</si>
  <si>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</si>
  <si>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</si>
  <si>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</si>
  <si>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</si>
  <si>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</si>
  <si>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</si>
  <si>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</si>
  <si>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</si>
  <si>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</si>
  <si>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</si>
  <si>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</si>
  <si>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</si>
  <si>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</si>
  <si>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</si>
  <si>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</si>
  <si>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</si>
  <si>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</si>
  <si>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</si>
  <si>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</si>
  <si>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</si>
  <si>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</si>
  <si>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</si>
  <si>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</si>
  <si>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</si>
  <si>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</si>
  <si>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</si>
  <si>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</si>
  <si>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</si>
  <si>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</si>
  <si>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</si>
  <si>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</si>
  <si>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</si>
  <si>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</si>
  <si>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</si>
  <si>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</si>
  <si>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</si>
  <si>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</si>
  <si>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</si>
  <si>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</si>
  <si>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</si>
  <si>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</si>
  <si>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</si>
  <si>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</si>
  <si>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</si>
  <si>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</si>
  <si>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</si>
  <si>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</si>
  <si>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</si>
  <si>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</si>
  <si>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</si>
  <si>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</si>
  <si>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</si>
  <si>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</si>
  <si>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</si>
  <si>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</si>
  <si>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</si>
  <si>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</si>
  <si>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</si>
  <si>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</si>
  <si>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</si>
  <si>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</si>
  <si>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</si>
  <si>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</si>
  <si>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</si>
  <si>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</si>
  <si>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</si>
  <si>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</si>
  <si>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</si>
  <si>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</si>
  <si>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</si>
  <si>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</si>
  <si>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</si>
  <si>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</si>
  <si>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</si>
  <si>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</si>
  <si>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</si>
  <si>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</si>
  <si>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</si>
  <si>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</si>
  <si>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</si>
  <si>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</si>
  <si>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</si>
  <si>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</si>
  <si>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</si>
  <si>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</si>
  <si>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</si>
  <si>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</si>
  <si>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</si>
  <si>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</si>
  <si>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</si>
  <si>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</si>
  <si>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</si>
  <si>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</si>
  <si>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</si>
  <si>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</si>
  <si>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</si>
  <si>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</si>
  <si>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</si>
  <si>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</si>
  <si>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</si>
  <si>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</si>
  <si>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</si>
  <si>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WATERFORCE CHRISTCHURCH</t>
  </si>
  <si>
    <t>SHERYL LEE</t>
  </si>
  <si>
    <t>20190516SRT02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</si>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</sst>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31</xdr:row>
      <xdr:rowOff>153865</xdr:rowOff>
    </xdr:from>
    <xdr:to>
      <xdr:col>1</xdr:col>
      <xdr:colOff>1033096</xdr:colOff>
      <xdr:row>33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48</xdr:row>
      <xdr:rowOff>36635</xdr:rowOff>
    </xdr:from>
    <xdr:to>
      <xdr:col>1</xdr:col>
      <xdr:colOff>1033096</xdr:colOff>
      <xdr:row>50</xdr:row>
      <xdr:rowOff>29309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8594481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D11" sqref="D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43605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43605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D12" sqref="D1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43605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43605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1"/>
  <sheetViews>
    <sheetView tabSelected="1" view="pageLayout" topLeftCell="A2" zoomScale="130" zoomScaleNormal="110" zoomScalePageLayoutView="130" workbookViewId="0">
      <selection activeCell="G27" sqref="G2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43601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43605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7.4</v>
      </c>
      <c r="F9" s="14">
        <v>7.7</v>
      </c>
      <c r="G9" s="14">
        <v>7.9</v>
      </c>
      <c r="H9" s="14">
        <v>7</v>
      </c>
      <c r="I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40</v>
      </c>
      <c r="F10" s="11">
        <v>45</v>
      </c>
      <c r="G10" s="11">
        <v>45</v>
      </c>
      <c r="H10" s="11">
        <v>35</v>
      </c>
      <c r="I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25</v>
      </c>
      <c r="F11" s="11">
        <v>20</v>
      </c>
      <c r="G11" s="11" t="s">
        <v>38</v>
      </c>
      <c r="H11" s="11" t="s">
        <v>38</v>
      </c>
      <c r="I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3.1763574342357335</v>
      </c>
      <c r="F12" s="15">
        <f t="shared" ref="F12" si="0">2*(F10-(5*10^(F9-10)))/(1+(0.94*10^(F9-10)))*10^(6-F9)</f>
        <v>1.7863204420651244</v>
      </c>
      <c r="G12" s="15">
        <v>1.1236429819593403</v>
      </c>
      <c r="H12" s="15">
        <v>6.9924271185086013</v>
      </c>
      <c r="I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-1.6999999999999993</v>
      </c>
      <c r="F13" s="14">
        <f>+F9+0.5+VLOOKUP(F10,LSI!$F$2:$G$25,2)+VLOOKUP(F11,LSI!$H$2:$I$25,2)-12.1</f>
        <v>-1.5000000000000018</v>
      </c>
      <c r="G13" s="14">
        <v>-1.8000000000000007</v>
      </c>
      <c r="H13" s="14">
        <v>-2.8000000000000007</v>
      </c>
      <c r="I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0.11</v>
      </c>
      <c r="F14" s="11">
        <v>0.42</v>
      </c>
      <c r="G14" s="11">
        <v>0.37</v>
      </c>
      <c r="H14" s="11">
        <v>0.16</v>
      </c>
      <c r="I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11" t="s">
        <v>40</v>
      </c>
      <c r="I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100</v>
      </c>
      <c r="F16" s="11">
        <v>130</v>
      </c>
      <c r="G16" s="11">
        <v>90</v>
      </c>
      <c r="H16" s="11">
        <v>110</v>
      </c>
      <c r="I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18</v>
      </c>
      <c r="F17" s="11">
        <v>40</v>
      </c>
      <c r="G17" s="11">
        <v>6</v>
      </c>
      <c r="H17" s="11">
        <v>44</v>
      </c>
      <c r="I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H18" si="1">E19/10</f>
        <v>14.5</v>
      </c>
      <c r="F18" s="14">
        <f t="shared" si="1"/>
        <v>18.5</v>
      </c>
      <c r="G18" s="14">
        <f t="shared" si="1"/>
        <v>12.4</v>
      </c>
      <c r="H18" s="14">
        <f t="shared" si="1"/>
        <v>14.7</v>
      </c>
      <c r="I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145</v>
      </c>
      <c r="F19" s="15">
        <v>185</v>
      </c>
      <c r="G19" s="15">
        <v>124</v>
      </c>
      <c r="H19" s="15">
        <v>147</v>
      </c>
      <c r="I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0.22</v>
      </c>
      <c r="F20" s="14">
        <v>1.79</v>
      </c>
      <c r="G20" s="14">
        <v>0.8</v>
      </c>
      <c r="H20" s="14" t="s">
        <v>41</v>
      </c>
      <c r="I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11" t="s">
        <v>38</v>
      </c>
      <c r="I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98.4</v>
      </c>
      <c r="F22" s="14">
        <v>95</v>
      </c>
      <c r="G22" s="14">
        <v>93.1</v>
      </c>
      <c r="H22" s="14">
        <v>97.4</v>
      </c>
      <c r="I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206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206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206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61" t="s">
        <v>62</v>
      </c>
      <c r="C30" s="62" t="s">
        <v>130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24</v>
      </c>
      <c r="C31" s="101" t="s">
        <v>132</v>
      </c>
      <c r="D31" s="100"/>
      <c r="E31" s="100"/>
      <c r="F31" s="100"/>
      <c r="G31" s="100"/>
      <c r="H31" s="100"/>
      <c r="I31" s="100"/>
      <c r="J31" s="100"/>
      <c r="K31" s="5"/>
    </row>
    <row r="32" spans="1:11">
      <c r="A32" s="4"/>
      <c r="B32" s="55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152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 t="s">
        <v>196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1">
    <mergeCell ref="C31:J31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30" zoomScaleNormal="110" zoomScalePageLayoutView="130" workbookViewId="0">
      <selection activeCell="D6" sqref="D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201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43605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43605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t="shared" ref="E25:K25" ca="1" si="2">E26/10</f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t="shared" ref="E26:K26" ca="1" si="3">E25*10</f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 t="s">
        <v>23</v>
      </c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 t="s">
        <v>23</v>
      </c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1" t="s">
        <v>132</v>
      </c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E33:K36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G11" sqref="G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43605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15" zoomScale="130" zoomScaleNormal="110" zoomScalePageLayoutView="130" workbookViewId="0">
      <selection activeCell="E6" sqref="E6:E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43605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43605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B90734-01C5-4B40-8A5C-CC103F392B2E}"/>
</file>

<file path=customXml/itemProps2.xml><?xml version="1.0" encoding="utf-8"?>
<ds:datastoreItem xmlns:ds="http://schemas.openxmlformats.org/officeDocument/2006/customXml" ds:itemID="{43C83A86-DEE1-40E8-B5EA-8BAB095CD4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2019-05-20T01:00:02Z</dcterms:modified>
</cp:coreProperties>
</file>