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6 June\"/>
    </mc:Choice>
  </mc:AlternateContent>
  <xr:revisionPtr revIDLastSave="0" documentId="13_ncr:1_{5A7F9566-B46C-4E8F-BC54-039575E6DAC6}" xr6:coauthVersionLast="36" xr6:coauthVersionMax="36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F12" i="9" l="1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I25" i="1" l="1"/>
  <c r="I26" i="1"/>
  <c r="F25" i="1"/>
  <c r="F26" i="1"/>
  <c r="K26" i="1"/>
  <c r="K25" i="1"/>
  <c r="D25" i="17"/>
  <c r="D24" i="17"/>
  <c r="H25" i="1"/>
  <c r="H26" i="1"/>
  <c r="D25" i="4"/>
  <c r="D24" i="4"/>
  <c r="G26" i="1"/>
  <c r="G25" i="1"/>
  <c r="E25" i="1"/>
  <c r="E26" i="1"/>
  <c r="J25" i="1"/>
  <c r="J26" i="1"/>
</calcChain>
</file>

<file path=xl/sharedStrings.xml><?xml version="1.0" encoding="utf-8"?>
<sst xmlns="http://schemas.openxmlformats.org/spreadsheetml/2006/main" count="1182" uniqueCount="208">
  <si>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</si>
  <si>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</si>
  <si>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</si>
  <si>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</si>
  <si>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</si>
  <si>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</si>
  <si>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</si>
  <si>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</si>
  <si>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</si>
  <si>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</si>
  <si>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</si>
  <si>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</si>
  <si>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</si>
  <si>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</si>
  <si>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</si>
  <si>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</si>
  <si>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</si>
  <si>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</si>
  <si>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</si>
  <si>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</si>
  <si>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</si>
  <si>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</si>
  <si>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</si>
  <si>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</si>
  <si>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</si>
  <si>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</si>
  <si>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</si>
  <si>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</si>
  <si>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</si>
  <si>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</si>
  <si>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</si>
  <si>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</si>
  <si>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</si>
  <si>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</si>
  <si>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</si>
  <si>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</si>
  <si>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</si>
  <si>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</si>
  <si>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</si>
  <si>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</si>
  <si>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</si>
  <si>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</si>
  <si>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</si>
  <si>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</si>
  <si>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</si>
  <si>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</si>
  <si>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</si>
  <si>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</si>
  <si>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</si>
  <si>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</si>
  <si>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</si>
  <si>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</si>
  <si>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</si>
  <si>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</si>
  <si>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</si>
  <si>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</si>
  <si>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</si>
  <si>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</si>
  <si>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</si>
  <si>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</si>
  <si>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</si>
  <si>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</si>
  <si>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</si>
  <si>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</si>
  <si>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</si>
  <si>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</si>
  <si>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</si>
  <si>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</si>
  <si>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</si>
  <si>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</si>
  <si>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</si>
  <si>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</si>
  <si>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</si>
  <si>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</si>
  <si>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</si>
  <si>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</si>
  <si>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</si>
  <si>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</si>
  <si>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</si>
  <si>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</si>
  <si>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</si>
  <si>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</si>
  <si>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</si>
  <si>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</si>
  <si>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</si>
  <si>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</si>
  <si>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</si>
  <si>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</si>
  <si>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</si>
  <si>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</si>
  <si>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</si>
  <si>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</si>
  <si>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</si>
  <si>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</si>
  <si>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</si>
  <si>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</si>
  <si>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</si>
  <si>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</si>
  <si>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</si>
  <si>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</si>
  <si>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</si>
  <si>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</si>
  <si>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</si>
  <si>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</si>
  <si>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</si>
  <si>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</si>
  <si>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</si>
  <si>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</si>
  <si>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</si>
  <si>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</si>
  <si>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</si>
  <si>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</si>
  <si>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</si>
  <si>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</si>
  <si>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</si>
  <si>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</si>
  <si>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</si>
  <si>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</si>
  <si>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</si>
  <si>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</si>
  <si>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</si>
  <si>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</si>
  <si>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</si>
  <si>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</si>
  <si>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</si>
  <si>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</si>
  <si>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</si>
  <si>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</si>
  <si>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</si>
  <si>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</si>
  <si>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</si>
  <si>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</si>
  <si>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</si>
  <si>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</si>
  <si>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</si>
  <si>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</si>
  <si>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</si>
  <si>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</si>
  <si>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</si>
  <si>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</si>
  <si>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</si>
  <si>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</si>
  <si>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</si>
  <si>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</si>
  <si>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</si>
  <si>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</si>
  <si>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</si>
  <si>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</si>
  <si>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</si>
  <si>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</si>
  <si>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</si>
  <si>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</si>
  <si>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</si>
  <si>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</si>
  <si>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</si>
  <si>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</si>
  <si>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</si>
  <si>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</si>
  <si>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</si>
  <si>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</si>
  <si>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</si>
  <si>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</si>
  <si>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</si>
  <si>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</si>
  <si>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</si>
  <si>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</si>
  <si>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</si>
  <si>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</si>
  <si>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</si>
  <si>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</si>
  <si>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</si>
  <si>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</si>
  <si>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</si>
  <si>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</si>
  <si>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</si>
  <si>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</si>
  <si>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</si>
  <si>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</si>
  <si>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</si>
  <si>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</si>
  <si>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</si>
  <si>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</si>
  <si>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</si>
  <si>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</si>
  <si>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</si>
  <si>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</si>
  <si>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</si>
  <si>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</si>
  <si>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</si>
  <si>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</si>
  <si>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</si>
  <si>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</si>
  <si>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</si>
  <si>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</si>
  <si>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</si>
  <si>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</si>
  <si>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</si>
  <si>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</si>
  <si>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</si>
  <si>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</si>
  <si>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</si>
  <si>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</si>
  <si>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</si>
  <si>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WATERFORCE CHRISTCHURCH</t>
  </si>
  <si>
    <t>BRASH</t>
  </si>
  <si>
    <t>20190617SRT01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</si>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</sst>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31</xdr:row>
      <xdr:rowOff>153865</xdr:rowOff>
    </xdr:from>
    <xdr:to>
      <xdr:col>1</xdr:col>
      <xdr:colOff>1033096</xdr:colOff>
      <xdr:row>33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48</xdr:row>
      <xdr:rowOff>36635</xdr:rowOff>
    </xdr:from>
    <xdr:to>
      <xdr:col>1</xdr:col>
      <xdr:colOff>1033096</xdr:colOff>
      <xdr:row>50</xdr:row>
      <xdr:rowOff>29309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8594481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4" zoomScale="130" zoomScaleNormal="110" zoomScalePageLayoutView="130" workbookViewId="0">
      <selection activeCell="D24" sqref="D2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43634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8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8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199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200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8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200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1"/>
  <sheetViews>
    <sheetView tabSelected="1" view="pageLayout" topLeftCell="A2" zoomScale="130" zoomScaleNormal="110" zoomScalePageLayoutView="130" workbookViewId="0">
      <selection activeCell="I25" sqref="I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43633</v>
      </c>
    </row>
    <row r="5" spans="1:10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5"/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5"/>
    </row>
    <row r="9" spans="1:10">
      <c r="A9" s="4"/>
      <c r="B9" s="10" t="s">
        <v>3</v>
      </c>
      <c r="C9" s="11" t="s">
        <v>23</v>
      </c>
      <c r="D9" s="11" t="s">
        <v>64</v>
      </c>
      <c r="E9" s="14">
        <v>7.3</v>
      </c>
      <c r="F9" s="14">
        <v>7.6</v>
      </c>
      <c r="G9" s="14">
        <v>7.8</v>
      </c>
      <c r="H9" s="14">
        <v>7</v>
      </c>
      <c r="I9" s="5"/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80</v>
      </c>
      <c r="F10" s="11">
        <v>75</v>
      </c>
      <c r="G10" s="11">
        <v>70</v>
      </c>
      <c r="H10" s="11">
        <v>20</v>
      </c>
      <c r="I10" s="5"/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35</v>
      </c>
      <c r="F11" s="11">
        <v>35</v>
      </c>
      <c r="G11" s="11" t="s">
        <v>38</v>
      </c>
      <c r="H11" s="11" t="s">
        <v>38</v>
      </c>
      <c r="I11" s="5"/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8.0029857654855565</v>
      </c>
      <c r="F12" s="15">
        <f t="shared" ref="F12" si="0">2*(F10-(5*10^(F9-10)))/(1+(0.94*10^(F9-10)))*10^(6-F9)</f>
        <v>3.7527859439223903</v>
      </c>
      <c r="G12" s="15">
        <v>2.2047739572259935</v>
      </c>
      <c r="H12" s="15">
        <v>3.9952444701980143</v>
      </c>
      <c r="I12" s="5"/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-1.2999999999999989</v>
      </c>
      <c r="F13" s="14">
        <f>+F9+0.5+VLOOKUP(F10,LSI!$F$2:$G$25,2)+VLOOKUP(F11,LSI!$H$2:$I$25,2)-12.1</f>
        <v>-1</v>
      </c>
      <c r="G13" s="14">
        <v>-1.6999999999999993</v>
      </c>
      <c r="H13" s="14">
        <v>-3.0999999999999996</v>
      </c>
      <c r="I13" s="5"/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0.73</v>
      </c>
      <c r="F14" s="11">
        <v>0.39</v>
      </c>
      <c r="G14" s="11">
        <v>7.0000000000000007E-2</v>
      </c>
      <c r="H14" s="11">
        <v>0.08</v>
      </c>
      <c r="I14" s="5"/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  <c r="I15" s="5"/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100</v>
      </c>
      <c r="F16" s="11">
        <v>100</v>
      </c>
      <c r="G16" s="11">
        <v>100</v>
      </c>
      <c r="H16" s="11">
        <v>120</v>
      </c>
      <c r="I16" s="5"/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2</v>
      </c>
      <c r="F17" s="11">
        <v>5</v>
      </c>
      <c r="G17" s="11">
        <v>9</v>
      </c>
      <c r="H17" s="11">
        <v>37</v>
      </c>
      <c r="I17" s="5"/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0.14299999999999999</v>
      </c>
      <c r="F18" s="14">
        <f t="shared" ref="F18:H18" si="1">F19/1000</f>
        <v>0.14199999999999999</v>
      </c>
      <c r="G18" s="14">
        <f t="shared" si="1"/>
        <v>0.13800000000000001</v>
      </c>
      <c r="H18" s="14">
        <f t="shared" si="1"/>
        <v>0.17100000000000001</v>
      </c>
      <c r="I18" s="5"/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143</v>
      </c>
      <c r="F19" s="15">
        <v>142</v>
      </c>
      <c r="G19" s="15">
        <v>138</v>
      </c>
      <c r="H19" s="15">
        <v>171</v>
      </c>
      <c r="I19" s="5"/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4.9800000000000004</v>
      </c>
      <c r="F20" s="14">
        <v>0.89</v>
      </c>
      <c r="G20" s="14" t="s">
        <v>41</v>
      </c>
      <c r="H20" s="14" t="s">
        <v>41</v>
      </c>
      <c r="I20" s="5"/>
    </row>
    <row r="21" spans="1:11">
      <c r="A21" s="4"/>
      <c r="B21" s="10" t="s">
        <v>165</v>
      </c>
      <c r="C21" s="10" t="s">
        <v>166</v>
      </c>
      <c r="D21" s="11" t="s">
        <v>23</v>
      </c>
      <c r="E21" s="11" t="s">
        <v>38</v>
      </c>
      <c r="F21" s="11" t="s">
        <v>38</v>
      </c>
      <c r="G21" s="11" t="s">
        <v>38</v>
      </c>
      <c r="H21" s="11" t="s">
        <v>38</v>
      </c>
      <c r="I21" s="5"/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88.7</v>
      </c>
      <c r="F22" s="14">
        <v>91.3</v>
      </c>
      <c r="G22" s="14">
        <v>94</v>
      </c>
      <c r="H22" s="14">
        <v>99.1</v>
      </c>
      <c r="I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98" t="s">
        <v>132</v>
      </c>
      <c r="D31" s="97"/>
      <c r="E31" s="97"/>
      <c r="F31" s="97"/>
      <c r="G31" s="97"/>
      <c r="H31" s="97"/>
      <c r="I31" s="97"/>
      <c r="J31" s="97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152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 t="s">
        <v>196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7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201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43634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43634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8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D8" sqref="D8:D1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43634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202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8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199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200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43634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43634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198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8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8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199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200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17A305-0AEC-4EF1-AB76-FA78340F1477}"/>
</file>

<file path=customXml/itemProps2.xml><?xml version="1.0" encoding="utf-8"?>
<ds:datastoreItem xmlns:ds="http://schemas.openxmlformats.org/officeDocument/2006/customXml" ds:itemID="{68AA4704-75E8-40C0-B876-1D821717EC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2019-06-17T21:17:10Z</dcterms:modified>
</cp:coreProperties>
</file>