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6 June\"/>
    </mc:Choice>
  </mc:AlternateContent>
  <xr:revisionPtr revIDLastSave="0" documentId="13_ncr:1_{7C3DB1BF-81AB-44CD-A786-4F8D08F9E48C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H13" i="9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H12" i="9" l="1"/>
  <c r="G12" i="9"/>
  <c r="F12" i="9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H18" i="9"/>
  <c r="D24" i="4"/>
  <c r="D25" i="4"/>
  <c r="G26" i="1"/>
  <c r="G25" i="1"/>
  <c r="D25" i="17"/>
  <c r="D24" i="17"/>
  <c r="I26" i="1"/>
  <c r="I25" i="1"/>
  <c r="F25" i="1"/>
  <c r="F26" i="1"/>
  <c r="H26" i="1"/>
  <c r="H25" i="1"/>
  <c r="J26" i="1"/>
  <c r="J25" i="1"/>
  <c r="E25" i="1"/>
  <c r="E26" i="1"/>
  <c r="K26" i="1"/>
  <c r="K25" i="1"/>
</calcChain>
</file>

<file path=xl/sharedStrings.xml><?xml version="1.0" encoding="utf-8"?>
<sst xmlns="http://schemas.openxmlformats.org/spreadsheetml/2006/main" count="1180" uniqueCount="211">
  <si>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</si>
  <si>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</si>
  <si>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</si>
  <si>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</si>
  <si>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</si>
  <si>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</si>
  <si>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</si>
  <si>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</si>
  <si>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</si>
  <si>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</si>
  <si>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</si>
  <si>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</si>
  <si>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</si>
  <si>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</si>
  <si>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</si>
  <si>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</si>
  <si>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</si>
  <si>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</si>
  <si>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</si>
  <si>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</si>
  <si>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</si>
  <si>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</si>
  <si>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</si>
  <si>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</si>
  <si>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</si>
  <si>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</si>
  <si>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</si>
  <si>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</si>
  <si>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</si>
  <si>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</si>
  <si>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</si>
  <si>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</si>
  <si>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</si>
  <si>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</si>
  <si>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</si>
  <si>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</si>
  <si>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</si>
  <si>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</si>
  <si>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</si>
  <si>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</si>
  <si>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</si>
  <si>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</si>
  <si>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</si>
  <si>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</si>
  <si>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</si>
  <si>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</si>
  <si>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</si>
  <si>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</si>
  <si>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</si>
  <si>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</si>
  <si>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</si>
  <si>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</si>
  <si>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</si>
  <si>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</si>
  <si>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</si>
  <si>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</si>
  <si>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</si>
  <si>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</si>
  <si>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</si>
  <si>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</si>
  <si>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</si>
  <si>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</si>
  <si>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</si>
  <si>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</si>
  <si>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</si>
  <si>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</si>
  <si>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</si>
  <si>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</si>
  <si>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</si>
  <si>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</si>
  <si>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</si>
  <si>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</si>
  <si>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</si>
  <si>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</si>
  <si>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</si>
  <si>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</si>
  <si>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</si>
  <si>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</si>
  <si>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</si>
  <si>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</si>
  <si>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</si>
  <si>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</si>
  <si>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</si>
  <si>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</si>
  <si>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</si>
  <si>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</si>
  <si>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</si>
  <si>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</si>
  <si>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</si>
  <si>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</si>
  <si>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</si>
  <si>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</si>
  <si>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</si>
  <si>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</si>
  <si>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</si>
  <si>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</si>
  <si>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</si>
  <si>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</si>
  <si>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</si>
  <si>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</si>
  <si>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</si>
  <si>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</si>
  <si>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</si>
  <si>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</si>
  <si>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</si>
  <si>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</si>
  <si>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</si>
  <si>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</si>
  <si>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</si>
  <si>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</si>
  <si>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</si>
  <si>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</si>
  <si>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</si>
  <si>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</si>
  <si>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</si>
  <si>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</si>
  <si>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</si>
  <si>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</si>
  <si>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</si>
  <si>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</si>
  <si>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</si>
  <si>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</si>
  <si>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</si>
  <si>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</si>
  <si>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</si>
  <si>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</si>
  <si>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</si>
  <si>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</si>
  <si>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</si>
  <si>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</si>
  <si>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</si>
  <si>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</si>
  <si>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</si>
  <si>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</si>
  <si>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</si>
  <si>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</si>
  <si>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</si>
  <si>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</si>
  <si>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</si>
  <si>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</si>
  <si>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</si>
  <si>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</si>
  <si>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</si>
  <si>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</si>
  <si>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</si>
  <si>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</si>
  <si>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</si>
  <si>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</si>
  <si>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</si>
  <si>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</si>
  <si>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</si>
  <si>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</si>
  <si>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</si>
  <si>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</si>
  <si>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</si>
  <si>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</si>
  <si>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</si>
  <si>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</si>
  <si>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</si>
  <si>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</si>
  <si>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</si>
  <si>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</si>
  <si>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</si>
  <si>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</si>
  <si>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</si>
  <si>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</si>
  <si>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</si>
  <si>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</si>
  <si>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</si>
  <si>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</si>
  <si>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</si>
  <si>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</si>
  <si>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</si>
  <si>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</si>
  <si>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</si>
  <si>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</si>
  <si>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</si>
  <si>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</si>
  <si>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</si>
  <si>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</si>
  <si>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</si>
  <si>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</si>
  <si>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</si>
  <si>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</si>
  <si>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</si>
  <si>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</si>
  <si>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</si>
  <si>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</si>
  <si>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</si>
  <si>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</si>
  <si>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</si>
  <si>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</si>
  <si>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</si>
  <si>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</si>
  <si>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</si>
  <si>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</si>
  <si>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</si>
  <si>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</si>
  <si>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</si>
  <si>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</si>
  <si>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</si>
  <si>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</si>
  <si>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</si>
  <si>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CUDDON LTD</t>
  </si>
  <si>
    <t>M ROOD</t>
  </si>
  <si>
    <t>20190624SRT01</t>
  </si>
  <si>
    <t>Tank Water</t>
  </si>
  <si>
    <t>Tap Water</t>
  </si>
  <si>
    <t xml:space="preserve">The sample was slightly discoloured with some significant sediment 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</si>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</sst>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31</xdr:row>
      <xdr:rowOff>153865</xdr:rowOff>
    </xdr:from>
    <xdr:to>
      <xdr:col>1</xdr:col>
      <xdr:colOff>1033096</xdr:colOff>
      <xdr:row>33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48</xdr:row>
      <xdr:rowOff>36635</xdr:rowOff>
    </xdr:from>
    <xdr:to>
      <xdr:col>1</xdr:col>
      <xdr:colOff>1033096</xdr:colOff>
      <xdr:row>50</xdr:row>
      <xdr:rowOff>29309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8594481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43643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43643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43643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43643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1"/>
  <sheetViews>
    <sheetView tabSelected="1" view="pageLayout" topLeftCell="A8" zoomScale="130" zoomScaleNormal="110" zoomScalePageLayoutView="130" workbookViewId="0">
      <selection activeCell="B28" sqref="B2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43640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43643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206</v>
      </c>
      <c r="F8" s="72" t="s">
        <v>22</v>
      </c>
      <c r="G8" s="72" t="s">
        <v>28</v>
      </c>
      <c r="H8" s="72" t="s">
        <v>207</v>
      </c>
      <c r="I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7.5</v>
      </c>
      <c r="F9" s="14">
        <v>7.8</v>
      </c>
      <c r="G9" s="14">
        <v>7.3</v>
      </c>
      <c r="H9" s="14">
        <v>6.6</v>
      </c>
      <c r="I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160</v>
      </c>
      <c r="F10" s="11">
        <v>155</v>
      </c>
      <c r="G10" s="11">
        <v>55</v>
      </c>
      <c r="H10" s="11">
        <v>195</v>
      </c>
      <c r="I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130</v>
      </c>
      <c r="F11" s="11" t="s">
        <v>38</v>
      </c>
      <c r="G11" s="11" t="s">
        <v>38</v>
      </c>
      <c r="H11" s="11">
        <v>135</v>
      </c>
      <c r="I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10.088300625304136</v>
      </c>
      <c r="F12" s="15">
        <f t="shared" ref="F12:H12" si="0">2*(F10-(5*10^(F9-10)))/(1+(0.94*10^(F9-10)))*10^(6-F9)</f>
        <v>4.8832066029643597</v>
      </c>
      <c r="G12" s="15">
        <f t="shared" si="0"/>
        <v>5.5017407987824098</v>
      </c>
      <c r="H12" s="15">
        <f t="shared" si="0"/>
        <v>97.925924916754795</v>
      </c>
      <c r="I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-0.19999999999999929</v>
      </c>
      <c r="F13" s="14">
        <v>-1.2999999999999989</v>
      </c>
      <c r="G13" s="14">
        <v>-2.3000000000000007</v>
      </c>
      <c r="H13" s="14">
        <f>+H9+0.5+VLOOKUP(H10,LSI!$F$2:$G$25,2)+VLOOKUP(H11,LSI!$H$2:$I$25,2)-12.1</f>
        <v>-1.0999999999999996</v>
      </c>
      <c r="I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0.03</v>
      </c>
      <c r="F14" s="11" t="s">
        <v>40</v>
      </c>
      <c r="G14" s="11">
        <v>0.04</v>
      </c>
      <c r="H14" s="11" t="s">
        <v>40</v>
      </c>
      <c r="I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0.1</v>
      </c>
      <c r="F15" s="11" t="s">
        <v>40</v>
      </c>
      <c r="G15" s="11" t="s">
        <v>40</v>
      </c>
      <c r="H15" s="11">
        <v>0.01</v>
      </c>
      <c r="I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400</v>
      </c>
      <c r="F16" s="11">
        <v>410</v>
      </c>
      <c r="G16" s="11">
        <v>450</v>
      </c>
      <c r="H16" s="11">
        <v>440</v>
      </c>
      <c r="I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61</v>
      </c>
      <c r="F17" s="11">
        <v>42</v>
      </c>
      <c r="G17" s="11">
        <v>165</v>
      </c>
      <c r="H17" s="11">
        <v>44</v>
      </c>
      <c r="I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0.56299999999999994</v>
      </c>
      <c r="F18" s="14">
        <f t="shared" ref="F18:H18" si="1">F19/1000</f>
        <v>0.57699999999999996</v>
      </c>
      <c r="G18" s="14">
        <f t="shared" si="1"/>
        <v>0.63500000000000001</v>
      </c>
      <c r="H18" s="14">
        <f t="shared" si="1"/>
        <v>0.624</v>
      </c>
      <c r="I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563</v>
      </c>
      <c r="F19" s="15">
        <v>577</v>
      </c>
      <c r="G19" s="15">
        <v>635</v>
      </c>
      <c r="H19" s="15">
        <v>624</v>
      </c>
      <c r="I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3.4</v>
      </c>
      <c r="F20" s="14">
        <v>1.87</v>
      </c>
      <c r="G20" s="14">
        <v>1.29</v>
      </c>
      <c r="H20" s="14">
        <v>0.75</v>
      </c>
      <c r="I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11" t="s">
        <v>38</v>
      </c>
      <c r="I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71.900000000000006</v>
      </c>
      <c r="F22" s="14">
        <v>58.1</v>
      </c>
      <c r="G22" s="14">
        <v>95.74</v>
      </c>
      <c r="H22" s="14">
        <v>75.599999999999994</v>
      </c>
      <c r="I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208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209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210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61" t="s">
        <v>62</v>
      </c>
      <c r="C30" s="62" t="s">
        <v>130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24</v>
      </c>
      <c r="C31" s="98" t="s">
        <v>132</v>
      </c>
      <c r="D31" s="97"/>
      <c r="E31" s="97"/>
      <c r="F31" s="97"/>
      <c r="G31" s="97"/>
      <c r="H31" s="97"/>
      <c r="I31" s="97"/>
      <c r="J31" s="97"/>
      <c r="K31" s="5"/>
    </row>
    <row r="32" spans="1:11">
      <c r="A32" s="4"/>
      <c r="B32" s="55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152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 t="s">
        <v>196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1">
    <mergeCell ref="C31:J31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7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201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43643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43643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8" t="s">
        <v>132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D8" sqref="D8:D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43643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43643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43643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E765E8-EB4B-4A84-AF21-0FBC093DE2FA}"/>
</file>

<file path=customXml/itemProps2.xml><?xml version="1.0" encoding="utf-8"?>
<ds:datastoreItem xmlns:ds="http://schemas.openxmlformats.org/officeDocument/2006/customXml" ds:itemID="{F596621E-6B95-4C13-BD05-D4C1AA2D1F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2019-06-27T02:55:13Z</dcterms:modified>
</cp:coreProperties>
</file>