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68DB6EE8-7C02-4B03-94D7-18679B64A6ED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J12" i="9" l="1"/>
  <c r="I12" i="9"/>
  <c r="H12" i="9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H18" i="9"/>
  <c r="I18" i="9"/>
  <c r="J18" i="9"/>
  <c r="D25" i="17" l="1"/>
  <c r="D24" i="17"/>
  <c r="J26" i="1"/>
  <c r="J25" i="1"/>
  <c r="G25" i="1"/>
  <c r="G26" i="1"/>
  <c r="I26" i="1"/>
  <c r="I25" i="1"/>
  <c r="D25" i="4"/>
  <c r="D24" i="4"/>
  <c r="E25" i="1"/>
  <c r="E26" i="1"/>
  <c r="F26" i="1"/>
  <c r="F25" i="1"/>
  <c r="K25" i="1"/>
  <c r="K26" i="1"/>
  <c r="H25" i="1"/>
  <c r="H26" i="1"/>
</calcChain>
</file>

<file path=xl/sharedStrings.xml><?xml version="1.0" encoding="utf-8"?>
<sst xmlns="http://schemas.openxmlformats.org/spreadsheetml/2006/main" count="1184" uniqueCount="216">
  <si>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</si>
  <si>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</si>
  <si>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</si>
  <si>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</si>
  <si>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</si>
  <si>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</si>
  <si>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</si>
  <si>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</si>
  <si>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</si>
  <si>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</si>
  <si>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</si>
  <si>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</si>
  <si>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</si>
  <si>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</si>
  <si>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</si>
  <si>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</si>
  <si>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</si>
  <si>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</si>
  <si>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</si>
  <si>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</si>
  <si>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</si>
  <si>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</si>
  <si>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</si>
  <si>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</si>
  <si>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</si>
  <si>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</si>
  <si>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</si>
  <si>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</si>
  <si>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</si>
  <si>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</si>
  <si>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</si>
  <si>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</si>
  <si>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</si>
  <si>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</si>
  <si>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</si>
  <si>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</si>
  <si>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</si>
  <si>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</si>
  <si>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</si>
  <si>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</si>
  <si>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</si>
  <si>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</si>
  <si>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</si>
  <si>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</si>
  <si>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</si>
  <si>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</si>
  <si>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</si>
  <si>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</si>
  <si>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</si>
  <si>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</si>
  <si>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</si>
  <si>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</si>
  <si>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</si>
  <si>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</si>
  <si>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</si>
  <si>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</si>
  <si>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</si>
  <si>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</si>
  <si>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</si>
  <si>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</si>
  <si>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</si>
  <si>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</si>
  <si>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</si>
  <si>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</si>
  <si>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</si>
  <si>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</si>
  <si>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</si>
  <si>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</si>
  <si>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</si>
  <si>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</si>
  <si>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</si>
  <si>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</si>
  <si>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</si>
  <si>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</si>
  <si>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</si>
  <si>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</si>
  <si>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</si>
  <si>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</si>
  <si>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</si>
  <si>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</si>
  <si>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</si>
  <si>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</si>
  <si>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</si>
  <si>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</si>
  <si>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</si>
  <si>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</si>
  <si>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</si>
  <si>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</si>
  <si>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</si>
  <si>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</si>
  <si>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</si>
  <si>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</si>
  <si>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</si>
  <si>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</si>
  <si>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</si>
  <si>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</si>
  <si>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</si>
  <si>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</si>
  <si>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</si>
  <si>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</si>
  <si>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</si>
  <si>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</si>
  <si>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</si>
  <si>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</si>
  <si>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</si>
  <si>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</si>
  <si>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</si>
  <si>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</si>
  <si>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</si>
  <si>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</si>
  <si>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</si>
  <si>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</si>
  <si>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</si>
  <si>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</si>
  <si>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</si>
  <si>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</si>
  <si>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</si>
  <si>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</si>
  <si>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</si>
  <si>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</si>
  <si>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</si>
  <si>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</si>
  <si>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</si>
  <si>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</si>
  <si>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</si>
  <si>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</si>
  <si>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</si>
  <si>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</si>
  <si>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</si>
  <si>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</si>
  <si>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</si>
  <si>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</si>
  <si>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</si>
  <si>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</si>
  <si>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</si>
  <si>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</si>
  <si>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</si>
  <si>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</si>
  <si>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</si>
  <si>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</si>
  <si>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</si>
  <si>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</si>
  <si>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</si>
  <si>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</si>
  <si>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</si>
  <si>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</si>
  <si>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</si>
  <si>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</si>
  <si>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</si>
  <si>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</si>
  <si>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</si>
  <si>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</si>
  <si>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</si>
  <si>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</si>
  <si>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</si>
  <si>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</si>
  <si>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</si>
  <si>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</si>
  <si>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</si>
  <si>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</si>
  <si>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</si>
  <si>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</si>
  <si>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</si>
  <si>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</si>
  <si>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</si>
  <si>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</si>
  <si>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</si>
  <si>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</si>
  <si>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</si>
  <si>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</si>
  <si>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</si>
  <si>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</si>
  <si>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</si>
  <si>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</si>
  <si>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</si>
  <si>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</si>
  <si>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</si>
  <si>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</si>
  <si>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</si>
  <si>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</si>
  <si>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</si>
  <si>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</si>
  <si>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</si>
  <si>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</si>
  <si>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</si>
  <si>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</si>
  <si>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</si>
  <si>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</si>
  <si>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</si>
  <si>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</si>
  <si>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</si>
  <si>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</si>
  <si>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</si>
  <si>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</si>
  <si>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</si>
  <si>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</si>
  <si>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</si>
  <si>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</si>
  <si>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</si>
  <si>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</si>
  <si>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</si>
  <si>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</si>
  <si>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</si>
  <si>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</si>
  <si>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BRIAN CLAUSSEN</t>
  </si>
  <si>
    <t xml:space="preserve">Raw Water </t>
  </si>
  <si>
    <t>Glass + Cl 
10lpm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</si>
  <si>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</si>
  <si>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</si>
  <si>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no significant sediment </t>
  </si>
  <si>
    <t xml:space="preserve">The sample was slightly discoloured with no significant sediment </t>
  </si>
  <si>
    <t>MMF + Cl
13lpm</t>
  </si>
  <si>
    <t>MFF + Carbon
13lpm</t>
  </si>
  <si>
    <t>Glass + Cl 13lpm</t>
  </si>
  <si>
    <t>Glass
13lpm</t>
  </si>
  <si>
    <t>20190719SRT02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</si>
</sst>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43964</xdr:colOff>
      <xdr:row>33</xdr:row>
      <xdr:rowOff>153037</xdr:rowOff>
    </xdr:from>
    <xdr:to>
      <xdr:col>1</xdr:col>
      <xdr:colOff>1084386</xdr:colOff>
      <xdr:row>36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2" y="6505479"/>
          <a:ext cx="1040422" cy="4257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1"/>
      <c r="I11" s="102"/>
      <c r="J11" s="103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1" t="s">
        <v>156</v>
      </c>
      <c r="I12" s="102"/>
      <c r="J12" s="103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1" t="s">
        <v>156</v>
      </c>
      <c r="I13" s="102"/>
      <c r="J13" s="103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1" t="s">
        <v>156</v>
      </c>
      <c r="I14" s="102"/>
      <c r="J14" s="103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1"/>
      <c r="I15" s="102"/>
      <c r="J15" s="103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1"/>
      <c r="I16" s="102"/>
      <c r="J16" s="10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1"/>
      <c r="I17" s="102"/>
      <c r="J17" s="10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1" t="s">
        <v>68</v>
      </c>
      <c r="I18" s="102"/>
      <c r="J18" s="10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1"/>
      <c r="I19" s="102"/>
      <c r="J19" s="10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1"/>
      <c r="I20" s="102"/>
      <c r="J20" s="10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1" t="s">
        <v>156</v>
      </c>
      <c r="I21" s="102"/>
      <c r="J21" s="103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1"/>
      <c r="I22" s="102"/>
      <c r="J22" s="10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1"/>
      <c r="I23" s="102"/>
      <c r="J23" s="103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101"/>
      <c r="I24" s="102"/>
      <c r="J24" s="103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101"/>
      <c r="I25" s="102"/>
      <c r="J25" s="103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1"/>
      <c r="I26" s="102"/>
      <c r="J26" s="103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1"/>
      <c r="I27" s="102"/>
      <c r="J27" s="103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1"/>
      <c r="I28" s="102"/>
      <c r="J28" s="103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178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176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178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 t="s">
        <v>153</v>
      </c>
      <c r="D6" s="108"/>
      <c r="E6" s="108"/>
      <c r="F6" s="108"/>
      <c r="G6" s="8"/>
      <c r="H6" s="88" t="s">
        <v>176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7"/>
      <c r="D3" s="107"/>
      <c r="E3" s="107"/>
      <c r="F3" s="107"/>
      <c r="G3" s="8"/>
      <c r="H3" s="88" t="s">
        <v>154</v>
      </c>
      <c r="I3" s="107"/>
      <c r="J3" s="107"/>
    </row>
    <row r="4" spans="1:11" ht="22.5" customHeight="1">
      <c r="B4" s="88" t="s">
        <v>178</v>
      </c>
      <c r="C4" s="107"/>
      <c r="D4" s="107"/>
      <c r="E4" s="107"/>
      <c r="F4" s="107"/>
      <c r="G4" s="8"/>
      <c r="H4" s="88" t="s">
        <v>56</v>
      </c>
      <c r="I4" s="107"/>
      <c r="J4" s="107"/>
    </row>
    <row r="5" spans="1:11" ht="22.5" customHeight="1">
      <c r="B5" s="88" t="s">
        <v>136</v>
      </c>
      <c r="C5" s="108"/>
      <c r="D5" s="108"/>
      <c r="E5" s="108"/>
      <c r="F5" s="108"/>
      <c r="G5" s="8"/>
      <c r="H5" s="88" t="s">
        <v>176</v>
      </c>
      <c r="I5" s="107"/>
      <c r="J5" s="107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1" t="s">
        <v>156</v>
      </c>
      <c r="I11" s="102"/>
      <c r="J11" s="103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1" t="s">
        <v>156</v>
      </c>
      <c r="I12" s="102"/>
      <c r="J12" s="103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1"/>
      <c r="I13" s="102"/>
      <c r="J13" s="103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1"/>
      <c r="I14" s="102"/>
      <c r="J14" s="103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1" t="s">
        <v>68</v>
      </c>
      <c r="I15" s="102"/>
      <c r="J15" s="103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1" t="s">
        <v>156</v>
      </c>
      <c r="I16" s="102"/>
      <c r="J16" s="103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1"/>
      <c r="I17" s="102"/>
      <c r="J17" s="103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1"/>
      <c r="I18" s="102"/>
      <c r="J18" s="103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4"/>
  <sheetViews>
    <sheetView tabSelected="1" view="pageLayout" topLeftCell="A16" zoomScale="145" zoomScaleNormal="110" zoomScalePageLayoutView="145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'[1]R-ALL'!J1</f>
        <v>Rev3.0</v>
      </c>
    </row>
    <row r="2" spans="1:12">
      <c r="J2" s="13"/>
    </row>
    <row r="3" spans="1:12">
      <c r="B3" s="1" t="s">
        <v>203</v>
      </c>
      <c r="F3" s="8"/>
      <c r="G3" s="8"/>
      <c r="H3" s="9" t="s">
        <v>154</v>
      </c>
      <c r="J3" s="69" t="s">
        <v>215</v>
      </c>
    </row>
    <row r="4" spans="1:12" ht="15.75">
      <c r="B4" s="3" t="s">
        <v>204</v>
      </c>
      <c r="F4" s="8"/>
      <c r="G4" s="8"/>
      <c r="H4" s="9" t="s">
        <v>56</v>
      </c>
      <c r="J4" s="70">
        <v>43665</v>
      </c>
    </row>
    <row r="5" spans="1:12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 ht="23.25" customHeight="1">
      <c r="A8" s="4"/>
      <c r="B8" s="71" t="s">
        <v>1</v>
      </c>
      <c r="C8" s="72" t="s">
        <v>2</v>
      </c>
      <c r="D8" s="72" t="s">
        <v>62</v>
      </c>
      <c r="E8" s="97" t="s">
        <v>205</v>
      </c>
      <c r="F8" s="98" t="s">
        <v>214</v>
      </c>
      <c r="G8" s="98" t="s">
        <v>206</v>
      </c>
      <c r="H8" s="98" t="s">
        <v>213</v>
      </c>
      <c r="I8" s="98" t="s">
        <v>211</v>
      </c>
      <c r="J8" s="98" t="s">
        <v>212</v>
      </c>
    </row>
    <row r="9" spans="1:12">
      <c r="A9" s="4"/>
      <c r="B9" s="10" t="s">
        <v>3</v>
      </c>
      <c r="C9" s="11" t="s">
        <v>23</v>
      </c>
      <c r="D9" s="11" t="s">
        <v>64</v>
      </c>
      <c r="E9" s="14">
        <v>6.1</v>
      </c>
      <c r="F9" s="14">
        <v>6.1</v>
      </c>
      <c r="G9" s="14">
        <v>6.2</v>
      </c>
      <c r="H9" s="14">
        <v>6.2</v>
      </c>
      <c r="I9" s="14">
        <v>6.2</v>
      </c>
      <c r="J9" s="14">
        <v>6.5</v>
      </c>
    </row>
    <row r="10" spans="1:12">
      <c r="A10" s="4"/>
      <c r="B10" s="10" t="s">
        <v>5</v>
      </c>
      <c r="C10" s="10" t="s">
        <v>52</v>
      </c>
      <c r="D10" s="11" t="s">
        <v>23</v>
      </c>
      <c r="E10" s="11">
        <v>125</v>
      </c>
      <c r="F10" s="11">
        <v>120</v>
      </c>
      <c r="G10" s="11">
        <v>115</v>
      </c>
      <c r="H10" s="11">
        <v>115</v>
      </c>
      <c r="I10" s="11">
        <v>120</v>
      </c>
      <c r="J10" s="11">
        <v>100</v>
      </c>
    </row>
    <row r="11" spans="1:12">
      <c r="A11" s="4"/>
      <c r="B11" s="10" t="s">
        <v>6</v>
      </c>
      <c r="C11" s="10" t="s">
        <v>52</v>
      </c>
      <c r="D11" s="11" t="s">
        <v>65</v>
      </c>
      <c r="E11" s="11">
        <v>60</v>
      </c>
      <c r="F11" s="11">
        <v>55</v>
      </c>
      <c r="G11" s="11">
        <v>25</v>
      </c>
      <c r="H11" s="11">
        <v>40</v>
      </c>
      <c r="I11" s="11">
        <v>35</v>
      </c>
      <c r="J11" s="11">
        <v>45</v>
      </c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198.55756158003268</v>
      </c>
      <c r="F12" s="15">
        <f t="shared" ref="F12:J12" si="0">2*(F10-(5*10^(F9-10)))/(1+(0.94*10^(F9-10)))*10^(6-F9)</f>
        <v>190.61521912156437</v>
      </c>
      <c r="G12" s="15">
        <f t="shared" si="0"/>
        <v>145.0975725998691</v>
      </c>
      <c r="H12" s="15">
        <f t="shared" si="0"/>
        <v>145.0975725998691</v>
      </c>
      <c r="I12" s="15">
        <f t="shared" si="0"/>
        <v>151.40620618469131</v>
      </c>
      <c r="J12" s="15">
        <f t="shared" si="0"/>
        <v>63.225759087249749</v>
      </c>
    </row>
    <row r="13" spans="1:12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-2.1000000000000014</v>
      </c>
      <c r="F13" s="14">
        <f>+F9+0.5+VLOOKUP(F10,LSI!$F$2:$G$25,2)+VLOOKUP(F11,LSI!$H$2:$I$25,2)-12.1</f>
        <v>-2.2000000000000011</v>
      </c>
      <c r="G13" s="14">
        <f>+G9+0.5+VLOOKUP(G10,LSI!$F$2:$G$25,2)+VLOOKUP(G11,LSI!$H$2:$I$25,2)-12.1</f>
        <v>-2.3999999999999986</v>
      </c>
      <c r="H13" s="14">
        <f>+H9+0.5+VLOOKUP(H10,LSI!$F$2:$G$25,2)+VLOOKUP(H11,LSI!$H$2:$I$25,2)-12.1</f>
        <v>-2.2999999999999989</v>
      </c>
      <c r="I13" s="14">
        <f>+I9+0.5+VLOOKUP(I10,LSI!$F$2:$G$25,2)+VLOOKUP(I11,LSI!$H$2:$I$25,2)-12.1</f>
        <v>-2.2999999999999989</v>
      </c>
      <c r="J13" s="14">
        <f>+J9+0.5+VLOOKUP(J10,LSI!$F$2:$G$25,2)+VLOOKUP(J11,LSI!$H$2:$I$25,2)-12.1</f>
        <v>-1.9000000000000004</v>
      </c>
    </row>
    <row r="14" spans="1:12">
      <c r="A14" s="4"/>
      <c r="B14" s="10" t="s">
        <v>10</v>
      </c>
      <c r="C14" s="10" t="s">
        <v>24</v>
      </c>
      <c r="D14" s="11" t="s">
        <v>66</v>
      </c>
      <c r="E14" s="11">
        <v>7.3</v>
      </c>
      <c r="F14" s="11">
        <v>4.55</v>
      </c>
      <c r="G14" s="11">
        <v>0.19</v>
      </c>
      <c r="H14" s="11">
        <v>0.09</v>
      </c>
      <c r="I14" s="11">
        <v>0.09</v>
      </c>
      <c r="J14" s="11">
        <v>0.1</v>
      </c>
    </row>
    <row r="15" spans="1:12">
      <c r="A15" s="4"/>
      <c r="B15" s="10" t="s">
        <v>11</v>
      </c>
      <c r="C15" s="10" t="s">
        <v>24</v>
      </c>
      <c r="D15" s="11" t="s">
        <v>67</v>
      </c>
      <c r="E15" s="11">
        <v>0.7</v>
      </c>
      <c r="F15" s="11">
        <v>0.2</v>
      </c>
      <c r="G15" s="11">
        <v>0.1</v>
      </c>
      <c r="H15" s="11">
        <v>0.1</v>
      </c>
      <c r="I15" s="11">
        <v>0.4</v>
      </c>
      <c r="J15" s="11">
        <v>0.15</v>
      </c>
    </row>
    <row r="16" spans="1:12">
      <c r="A16" s="4"/>
      <c r="B16" s="10" t="s">
        <v>4</v>
      </c>
      <c r="C16" s="10" t="s">
        <v>24</v>
      </c>
      <c r="D16" s="11" t="s">
        <v>69</v>
      </c>
      <c r="E16" s="11">
        <v>180</v>
      </c>
      <c r="F16" s="11">
        <v>180</v>
      </c>
      <c r="G16" s="11">
        <v>240</v>
      </c>
      <c r="H16" s="11">
        <v>230</v>
      </c>
      <c r="I16" s="11">
        <v>230</v>
      </c>
      <c r="J16" s="11">
        <v>250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</v>
      </c>
      <c r="F17" s="11">
        <v>8</v>
      </c>
      <c r="G17" s="11">
        <v>24</v>
      </c>
      <c r="H17" s="11">
        <v>41</v>
      </c>
      <c r="I17" s="11">
        <v>43</v>
      </c>
      <c r="J17" s="11">
        <v>38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0.246</v>
      </c>
      <c r="F18" s="14">
        <f t="shared" ref="F18:J18" si="1">F19/1000</f>
        <v>0.25900000000000001</v>
      </c>
      <c r="G18" s="14">
        <f t="shared" si="1"/>
        <v>0.33100000000000002</v>
      </c>
      <c r="H18" s="14">
        <f t="shared" si="1"/>
        <v>0.32900000000000001</v>
      </c>
      <c r="I18" s="14">
        <f t="shared" si="1"/>
        <v>0.32700000000000001</v>
      </c>
      <c r="J18" s="14">
        <f t="shared" si="1"/>
        <v>0.34499999999999997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246</v>
      </c>
      <c r="F19" s="15">
        <v>259</v>
      </c>
      <c r="G19" s="15">
        <v>331</v>
      </c>
      <c r="H19" s="15">
        <v>329</v>
      </c>
      <c r="I19" s="15">
        <v>327</v>
      </c>
      <c r="J19" s="15">
        <v>345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24.73</v>
      </c>
      <c r="F20" s="14">
        <v>10.5</v>
      </c>
      <c r="G20" s="14" t="s">
        <v>41</v>
      </c>
      <c r="H20" s="14" t="s">
        <v>41</v>
      </c>
      <c r="I20" s="14" t="s">
        <v>41</v>
      </c>
      <c r="J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240</v>
      </c>
      <c r="F21" s="11">
        <v>100</v>
      </c>
      <c r="G21" s="11" t="s">
        <v>38</v>
      </c>
      <c r="H21" s="11" t="s">
        <v>38</v>
      </c>
      <c r="I21" s="11" t="s">
        <v>38</v>
      </c>
      <c r="J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24.8</v>
      </c>
      <c r="F22" s="14">
        <v>67.400000000000006</v>
      </c>
      <c r="G22" s="14">
        <v>84.8</v>
      </c>
      <c r="H22" s="14">
        <v>86.3</v>
      </c>
      <c r="I22" s="14">
        <v>85.4</v>
      </c>
      <c r="J22" s="14">
        <v>98.1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210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209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61" t="s">
        <v>62</v>
      </c>
      <c r="C32" s="62" t="s">
        <v>130</v>
      </c>
      <c r="D32" s="63"/>
      <c r="E32" s="63"/>
      <c r="F32" s="63"/>
      <c r="G32" s="63"/>
      <c r="H32" s="63"/>
      <c r="I32" s="63"/>
      <c r="J32" s="63"/>
      <c r="K32" s="5"/>
    </row>
    <row r="33" spans="1:11">
      <c r="A33" s="4"/>
      <c r="B33" s="55" t="s">
        <v>24</v>
      </c>
      <c r="C33" s="100" t="s">
        <v>132</v>
      </c>
      <c r="D33" s="99"/>
      <c r="E33" s="99"/>
      <c r="F33" s="99"/>
      <c r="G33" s="99"/>
      <c r="H33" s="99"/>
      <c r="I33" s="99"/>
      <c r="J33" s="99"/>
      <c r="K33" s="5"/>
    </row>
    <row r="34" spans="1:11">
      <c r="A34" s="4"/>
      <c r="B34" s="55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152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12" t="s">
        <v>196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1">
    <mergeCell ref="C33:J33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0" t="s">
        <v>132</v>
      </c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1"/>
      <c r="I8" s="102"/>
      <c r="J8" s="103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1"/>
      <c r="I9" s="102"/>
      <c r="J9" s="103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1"/>
      <c r="I10" s="102"/>
      <c r="J10" s="103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1"/>
      <c r="I11" s="102"/>
      <c r="J11" s="103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1"/>
      <c r="I11" s="102"/>
      <c r="J11" s="103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1" t="s">
        <v>156</v>
      </c>
      <c r="I12" s="102"/>
      <c r="J12" s="103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1" t="s">
        <v>156</v>
      </c>
      <c r="I13" s="102"/>
      <c r="J13" s="103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1" t="s">
        <v>156</v>
      </c>
      <c r="I14" s="102"/>
      <c r="J14" s="103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1"/>
      <c r="I15" s="102"/>
      <c r="J15" s="103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1"/>
      <c r="I16" s="102"/>
      <c r="J16" s="10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1"/>
      <c r="I17" s="102"/>
      <c r="J17" s="10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1" t="s">
        <v>68</v>
      </c>
      <c r="I18" s="102"/>
      <c r="J18" s="10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1"/>
      <c r="I19" s="102"/>
      <c r="J19" s="10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1"/>
      <c r="I20" s="102"/>
      <c r="J20" s="10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1" t="s">
        <v>156</v>
      </c>
      <c r="I21" s="102"/>
      <c r="J21" s="103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1"/>
      <c r="I22" s="102"/>
      <c r="J22" s="10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1"/>
      <c r="I23" s="102"/>
      <c r="J23" s="103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101"/>
      <c r="I24" s="102"/>
      <c r="J24" s="103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101"/>
      <c r="I25" s="102"/>
      <c r="J25" s="103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1"/>
      <c r="I26" s="102"/>
      <c r="J26" s="103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1"/>
      <c r="I27" s="102"/>
      <c r="J27" s="103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1"/>
      <c r="I28" s="102"/>
      <c r="J28" s="103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01" t="s">
        <v>198</v>
      </c>
      <c r="I29" s="102"/>
      <c r="J29" s="103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101" t="s">
        <v>156</v>
      </c>
      <c r="I30" s="102"/>
      <c r="J30" s="103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1"/>
      <c r="I31" s="102"/>
      <c r="J31" s="103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1"/>
      <c r="I32" s="102"/>
      <c r="J32" s="103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1"/>
      <c r="I33" s="102"/>
      <c r="J33" s="103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1"/>
      <c r="I34" s="102"/>
      <c r="J34" s="103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1"/>
      <c r="I35" s="102"/>
      <c r="J35" s="103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178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176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178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176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178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176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B00BE0-E057-469D-B4B4-B497432E6720}"/>
</file>

<file path=customXml/itemProps2.xml><?xml version="1.0" encoding="utf-8"?>
<ds:datastoreItem xmlns:ds="http://schemas.openxmlformats.org/officeDocument/2006/customXml" ds:itemID="{E50451F2-4723-4AFF-9A7E-E9675011D6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2019-07-22T22:37:50Z</cp:lastPrinted>
  <dcterms:created xsi:type="dcterms:W3CDTF">2017-07-10T05:27:40Z</dcterms:created>
  <dcterms:modified xsi:type="dcterms:W3CDTF">2019-07-22T22:45:57Z</dcterms:modified>
</cp:coreProperties>
</file>