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9\07 July\"/>
    </mc:Choice>
  </mc:AlternateContent>
  <xr:revisionPtr revIDLastSave="0" documentId="13_ncr:1_{A0F103D9-370A-4B33-8D96-FCC8D5F66A38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9" l="1"/>
  <c r="G11" i="10" l="1"/>
  <c r="G10" i="10"/>
  <c r="F15" i="1"/>
  <c r="G15" i="1"/>
  <c r="H15" i="1"/>
  <c r="I15" i="1"/>
  <c r="J15" i="1"/>
  <c r="K15" i="1"/>
  <c r="E15" i="1"/>
  <c r="F13" i="9"/>
  <c r="E13" i="9"/>
  <c r="D14" i="17"/>
  <c r="J5" i="17" l="1"/>
  <c r="J4" i="17"/>
  <c r="D13" i="17"/>
  <c r="D12" i="17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1" i="1"/>
  <c r="J5" i="10" l="1"/>
  <c r="H12" i="9" l="1"/>
  <c r="G12" i="9"/>
  <c r="E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8" i="9" l="1"/>
  <c r="F18" i="9"/>
  <c r="G18" i="9"/>
  <c r="H18" i="9"/>
  <c r="G25" i="1"/>
  <c r="G26" i="1"/>
  <c r="H25" i="1"/>
  <c r="H26" i="1"/>
  <c r="D24" i="17"/>
  <c r="D25" i="17"/>
  <c r="F25" i="1"/>
  <c r="F26" i="1"/>
  <c r="D24" i="4"/>
  <c r="D25" i="4"/>
  <c r="J25" i="1"/>
  <c r="J26" i="1"/>
  <c r="K25" i="1"/>
  <c r="K26" i="1"/>
  <c r="E25" i="1"/>
  <c r="E26" i="1"/>
  <c r="I26" i="1"/>
  <c r="I25" i="1"/>
</calcChain>
</file>

<file path=xl/sharedStrings.xml><?xml version="1.0" encoding="utf-8"?>
<sst xmlns="http://schemas.openxmlformats.org/spreadsheetml/2006/main" count="1178" uniqueCount="209">
  <si>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</si>
  <si>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</si>
  <si>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</si>
  <si>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</si>
  <si>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</si>
  <si>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</si>
  <si>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</si>
  <si>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</si>
  <si>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</si>
  <si>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</si>
  <si>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</si>
  <si>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</si>
  <si>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</si>
  <si>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</si>
  <si>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</si>
  <si>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</si>
  <si>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</si>
  <si>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</si>
  <si>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</si>
  <si>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</si>
  <si>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</si>
  <si>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</si>
  <si>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</si>
  <si>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</si>
  <si>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</si>
  <si>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</si>
  <si>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</si>
  <si>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</si>
  <si>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</si>
  <si>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</si>
  <si>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</si>
  <si>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</si>
  <si>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</si>
  <si>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</si>
  <si>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</si>
  <si>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</si>
  <si>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</si>
  <si>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</si>
  <si>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</si>
  <si>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</si>
  <si>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</si>
  <si>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</si>
  <si>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</si>
  <si>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</si>
  <si>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</si>
  <si>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</si>
  <si>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</si>
  <si>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</si>
  <si>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</si>
  <si>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</si>
  <si>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</si>
  <si>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</si>
  <si>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</si>
  <si>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</si>
  <si>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</si>
  <si>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</si>
  <si>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</si>
  <si>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</si>
  <si>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</si>
  <si>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</si>
  <si>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</si>
  <si>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</si>
  <si>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</si>
  <si>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</si>
  <si>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</si>
  <si>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</si>
  <si>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</si>
  <si>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</si>
  <si>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</si>
  <si>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</si>
  <si>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</si>
  <si>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</si>
  <si>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</si>
  <si>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</si>
  <si>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</si>
  <si>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</si>
  <si>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</si>
  <si>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</si>
  <si>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</si>
  <si>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</si>
  <si>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</si>
  <si>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</si>
  <si>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</si>
  <si>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</si>
  <si>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</si>
  <si>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</si>
  <si>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</si>
  <si>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</si>
  <si>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</si>
  <si>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</si>
  <si>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</si>
  <si>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</si>
  <si>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</si>
  <si>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</si>
  <si>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</si>
  <si>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</si>
  <si>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</si>
  <si>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</si>
  <si>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</si>
  <si>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</si>
  <si>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</si>
  <si>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</si>
  <si>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</si>
  <si>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</si>
  <si>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</si>
  <si>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</si>
  <si>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</si>
  <si>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</si>
  <si>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</si>
  <si>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</si>
  <si>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</si>
  <si>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</si>
  <si>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</si>
  <si>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</si>
  <si>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</si>
  <si>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</si>
  <si>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</si>
  <si>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</si>
  <si>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</si>
  <si>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</si>
  <si>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</si>
  <si>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</si>
  <si>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</si>
  <si>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</si>
  <si>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</si>
  <si>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</si>
  <si>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</si>
  <si>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</si>
  <si>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</si>
  <si>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</si>
  <si>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</si>
  <si>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</si>
  <si>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</si>
  <si>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</si>
  <si>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</si>
  <si>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</si>
  <si>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</si>
  <si>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</si>
  <si>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</si>
  <si>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</si>
  <si>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</si>
  <si>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</si>
  <si>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</si>
  <si>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</si>
  <si>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</si>
  <si>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</si>
  <si>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</si>
  <si>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</si>
  <si>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</si>
  <si>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</si>
  <si>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</si>
  <si>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</si>
  <si>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</si>
  <si>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</si>
  <si>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</si>
  <si>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</si>
  <si>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</si>
  <si>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</si>
  <si>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</si>
  <si>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</si>
  <si>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</si>
  <si>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</si>
  <si>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</si>
  <si>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</si>
  <si>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</si>
  <si>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</si>
  <si>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</si>
  <si>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</si>
  <si>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</si>
  <si>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</si>
  <si>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</si>
  <si>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</si>
  <si>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</si>
  <si>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</si>
  <si>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</si>
  <si>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</si>
  <si>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</si>
  <si>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</si>
  <si>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</si>
  <si>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</si>
  <si>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</si>
  <si>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</si>
  <si>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</si>
  <si>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</si>
  <si>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</si>
  <si>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</si>
  <si>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</si>
  <si>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</si>
  <si>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</si>
  <si>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</si>
  <si>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</si>
  <si>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</si>
  <si>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</si>
  <si>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</si>
  <si>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</si>
  <si>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</si>
  <si>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</si>
  <si>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</si>
  <si>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</si>
  <si>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</si>
  <si>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</si>
  <si>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</si>
  <si>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</si>
  <si>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 xml:space="preserve">PUMP &amp; ELECTRICAL SERVICES </t>
  </si>
  <si>
    <t xml:space="preserve">MIKE BAKER </t>
  </si>
  <si>
    <t>20190723SRT01</t>
  </si>
  <si>
    <t xml:space="preserve">The sample was discoloured with some significant sediment 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</si>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</sst>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E48B1AB-86C3-4284-819A-0AF8C77BA9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7239000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31</xdr:row>
      <xdr:rowOff>117231</xdr:rowOff>
    </xdr:from>
    <xdr:to>
      <xdr:col>1</xdr:col>
      <xdr:colOff>1171878</xdr:colOff>
      <xdr:row>34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47</xdr:row>
      <xdr:rowOff>131885</xdr:rowOff>
    </xdr:from>
    <xdr:to>
      <xdr:col>1</xdr:col>
      <xdr:colOff>1171877</xdr:colOff>
      <xdr:row>50</xdr:row>
      <xdr:rowOff>43962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topLeftCell="A19" zoomScale="130" zoomScaleNormal="110" zoomScalePageLayoutView="130" workbookViewId="0">
      <selection activeCell="D42" sqref="D4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43672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195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100" t="s">
        <v>131</v>
      </c>
      <c r="D37" s="100"/>
      <c r="E37" s="100"/>
      <c r="F37" s="100"/>
      <c r="G37" s="100"/>
      <c r="H37" s="100"/>
      <c r="I37" s="100"/>
      <c r="J37" s="100"/>
      <c r="K37" s="5"/>
    </row>
    <row r="38" spans="1:11">
      <c r="A38" s="4"/>
      <c r="B38" s="55" t="s">
        <v>24</v>
      </c>
      <c r="C38" s="101" t="s">
        <v>132</v>
      </c>
      <c r="D38" s="100"/>
      <c r="E38" s="100"/>
      <c r="F38" s="100"/>
      <c r="G38" s="100"/>
      <c r="H38" s="100"/>
      <c r="I38" s="100"/>
      <c r="J38" s="100"/>
      <c r="K38" s="5"/>
    </row>
    <row r="39" spans="1:11">
      <c r="A39" s="4"/>
      <c r="B39" s="55"/>
      <c r="C39" s="101"/>
      <c r="D39" s="100"/>
      <c r="E39" s="100"/>
      <c r="F39" s="100"/>
      <c r="G39" s="100"/>
      <c r="H39" s="100"/>
      <c r="I39" s="100"/>
      <c r="J39" s="100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201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194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F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4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E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F25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 t="s">
        <v>153</v>
      </c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2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177</v>
      </c>
      <c r="C3" s="105"/>
      <c r="D3" s="105"/>
      <c r="E3" s="105"/>
      <c r="F3" s="105"/>
      <c r="G3" s="8"/>
      <c r="H3" s="88" t="s">
        <v>154</v>
      </c>
      <c r="I3" s="105"/>
      <c r="J3" s="105"/>
    </row>
    <row r="4" spans="1:11" ht="22.5" customHeight="1">
      <c r="B4" s="88" t="s">
        <v>178</v>
      </c>
      <c r="C4" s="105"/>
      <c r="D4" s="105"/>
      <c r="E4" s="105"/>
      <c r="F4" s="105"/>
      <c r="G4" s="8"/>
      <c r="H4" s="88" t="s">
        <v>56</v>
      </c>
      <c r="I4" s="105"/>
      <c r="J4" s="105"/>
    </row>
    <row r="5" spans="1:11" ht="22.5" customHeight="1">
      <c r="B5" s="88" t="s">
        <v>136</v>
      </c>
      <c r="C5" s="106"/>
      <c r="D5" s="106"/>
      <c r="E5" s="106"/>
      <c r="F5" s="106"/>
      <c r="G5" s="8"/>
      <c r="H5" s="88" t="s">
        <v>176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topLeftCell="A19" zoomScale="130" zoomScaleNormal="110" zoomScalePageLayoutView="130" workbookViewId="0">
      <selection activeCell="A35" sqref="A35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43672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7" t="s">
        <v>156</v>
      </c>
      <c r="I11" s="98"/>
      <c r="J11" s="99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7"/>
      <c r="I13" s="98"/>
      <c r="J13" s="99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7"/>
      <c r="I14" s="98"/>
      <c r="J14" s="99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7" t="s">
        <v>68</v>
      </c>
      <c r="I15" s="98"/>
      <c r="J15" s="99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7" t="s">
        <v>156</v>
      </c>
      <c r="I16" s="98"/>
      <c r="J16" s="99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7"/>
      <c r="I17" s="98"/>
      <c r="J17" s="99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7"/>
      <c r="I18" s="98"/>
      <c r="J18" s="99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195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100" t="s">
        <v>131</v>
      </c>
      <c r="D28" s="100"/>
      <c r="E28" s="100"/>
      <c r="F28" s="100"/>
      <c r="G28" s="100"/>
      <c r="H28" s="100"/>
      <c r="I28" s="100"/>
      <c r="J28" s="100"/>
      <c r="K28" s="5"/>
    </row>
    <row r="29" spans="1:11">
      <c r="A29" s="4"/>
      <c r="B29" s="55" t="s">
        <v>24</v>
      </c>
      <c r="C29" s="101" t="s">
        <v>132</v>
      </c>
      <c r="D29" s="100"/>
      <c r="E29" s="100"/>
      <c r="F29" s="100"/>
      <c r="G29" s="100"/>
      <c r="H29" s="100"/>
      <c r="I29" s="100"/>
      <c r="J29" s="100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201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196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2"/>
  <sheetViews>
    <sheetView tabSelected="1" view="pageLayout" topLeftCell="A2" zoomScale="130" zoomScaleNormal="110" zoomScalePageLayoutView="130" workbookViewId="0">
      <selection activeCell="I22" sqref="I2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43669</v>
      </c>
    </row>
    <row r="5" spans="1:10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43672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6.4</v>
      </c>
      <c r="F9" s="14">
        <v>6.4</v>
      </c>
      <c r="G9" s="14">
        <v>6.4</v>
      </c>
      <c r="H9" s="14">
        <v>5.8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70</v>
      </c>
      <c r="F10" s="11">
        <v>70</v>
      </c>
      <c r="G10" s="11">
        <v>60</v>
      </c>
      <c r="H10" s="11">
        <v>15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40</v>
      </c>
      <c r="F11" s="11">
        <v>45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55.720847220121627</v>
      </c>
      <c r="F12" s="15">
        <f t="shared" ref="F12:H12" si="0">2*(F10-(5*10^(F9-10)))/(1+(0.94*10^(F9-10)))*10^(6-F9)</f>
        <v>55.720847220121627</v>
      </c>
      <c r="G12" s="15">
        <f t="shared" si="0"/>
        <v>47.760583365255904</v>
      </c>
      <c r="H12" s="15">
        <f t="shared" si="0"/>
        <v>47.542976000384151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-2.2999999999999989</v>
      </c>
      <c r="F13" s="14">
        <f>+F9+0.5+VLOOKUP(F10,LSI!$F$2:$G$25,2)+VLOOKUP(F11,LSI!$H$2:$I$25,2)-12.1</f>
        <v>-2.1999999999999993</v>
      </c>
      <c r="G13" s="14">
        <v>-3.1999999999999993</v>
      </c>
      <c r="H13" s="14">
        <v>-4.5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4.8</v>
      </c>
      <c r="F14" s="11">
        <v>4</v>
      </c>
      <c r="G14" s="11">
        <v>0.89</v>
      </c>
      <c r="H14" s="11">
        <v>0.38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>
        <v>0.06</v>
      </c>
      <c r="F15" s="11">
        <v>0.08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120</v>
      </c>
      <c r="F16" s="11">
        <v>120</v>
      </c>
      <c r="G16" s="11">
        <v>110</v>
      </c>
      <c r="H16" s="11">
        <v>130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9</v>
      </c>
      <c r="F17" s="11">
        <v>5</v>
      </c>
      <c r="G17" s="11">
        <v>6</v>
      </c>
      <c r="H17" s="11">
        <v>55</v>
      </c>
    </row>
    <row r="18" spans="1:11">
      <c r="A18" s="4"/>
      <c r="B18" s="10" t="s">
        <v>185</v>
      </c>
      <c r="C18" s="10" t="s">
        <v>186</v>
      </c>
      <c r="D18" s="11" t="s">
        <v>23</v>
      </c>
      <c r="E18" s="14">
        <f>E19/1000</f>
        <v>0.16500000000000001</v>
      </c>
      <c r="F18" s="14">
        <f t="shared" ref="F18:H18" si="1">F19/1000</f>
        <v>0.16300000000000001</v>
      </c>
      <c r="G18" s="14">
        <f t="shared" si="1"/>
        <v>0.16</v>
      </c>
      <c r="H18" s="14">
        <f t="shared" si="1"/>
        <v>0.189</v>
      </c>
    </row>
    <row r="19" spans="1:11">
      <c r="A19" s="4"/>
      <c r="B19" s="10" t="s">
        <v>185</v>
      </c>
      <c r="C19" s="10" t="s">
        <v>187</v>
      </c>
      <c r="D19" s="11" t="s">
        <v>23</v>
      </c>
      <c r="E19" s="15">
        <v>165</v>
      </c>
      <c r="F19" s="15">
        <v>163</v>
      </c>
      <c r="G19" s="15">
        <v>160</v>
      </c>
      <c r="H19" s="15">
        <v>189</v>
      </c>
    </row>
    <row r="20" spans="1:11">
      <c r="A20" s="4"/>
      <c r="B20" s="10" t="s">
        <v>18</v>
      </c>
      <c r="C20" s="10" t="s">
        <v>25</v>
      </c>
      <c r="D20" s="11" t="s">
        <v>71</v>
      </c>
      <c r="E20" s="14">
        <v>48</v>
      </c>
      <c r="F20" s="14">
        <v>37.630000000000003</v>
      </c>
      <c r="G20" s="14">
        <v>8.9</v>
      </c>
      <c r="H20" s="14">
        <v>2.2000000000000002</v>
      </c>
    </row>
    <row r="21" spans="1:11">
      <c r="A21" s="4"/>
      <c r="B21" s="10" t="s">
        <v>165</v>
      </c>
      <c r="C21" s="10" t="s">
        <v>166</v>
      </c>
      <c r="D21" s="11" t="s">
        <v>23</v>
      </c>
      <c r="E21" s="11">
        <v>75</v>
      </c>
      <c r="F21" s="11" t="s">
        <v>38</v>
      </c>
      <c r="G21" s="11" t="s">
        <v>38</v>
      </c>
      <c r="H21" s="11" t="s">
        <v>38</v>
      </c>
    </row>
    <row r="22" spans="1:11">
      <c r="A22" s="4"/>
      <c r="B22" s="10" t="s">
        <v>19</v>
      </c>
      <c r="C22" s="10" t="s">
        <v>55</v>
      </c>
      <c r="D22" s="11" t="s">
        <v>23</v>
      </c>
      <c r="E22" s="14">
        <v>68.5</v>
      </c>
      <c r="F22" s="14">
        <v>73.900000000000006</v>
      </c>
      <c r="G22" s="14">
        <v>81.5</v>
      </c>
      <c r="H22" s="14">
        <v>96.1</v>
      </c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206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206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61" t="s">
        <v>62</v>
      </c>
      <c r="C30" s="62" t="s">
        <v>130</v>
      </c>
      <c r="D30" s="63"/>
      <c r="E30" s="63"/>
      <c r="F30" s="63"/>
      <c r="G30" s="63"/>
      <c r="H30" s="63"/>
      <c r="I30" s="63"/>
      <c r="J30" s="63"/>
      <c r="K30" s="5"/>
    </row>
    <row r="31" spans="1:11">
      <c r="A31" s="4"/>
      <c r="B31" s="55" t="s">
        <v>24</v>
      </c>
      <c r="C31" s="101" t="s">
        <v>132</v>
      </c>
      <c r="D31" s="100"/>
      <c r="E31" s="100"/>
      <c r="F31" s="100"/>
      <c r="G31" s="100"/>
      <c r="H31" s="100"/>
      <c r="I31" s="100"/>
      <c r="J31" s="100"/>
      <c r="K31" s="5"/>
    </row>
    <row r="32" spans="1:11">
      <c r="A32" s="4"/>
      <c r="B32" s="55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201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202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152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12" t="s">
        <v>196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1">
    <mergeCell ref="C31:J31"/>
  </mergeCells>
  <conditionalFormatting sqref="D18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19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topLeftCell="A34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'[2]R-ALL'!J1</f>
        <v>Rev3.0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199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43672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43672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E26/1000</f>
        <v>0</v>
      </c>
      <c r="F25" s="14">
        <f t="shared" ref="F25:K25" ca="1" si="2">F26/1000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E25*1000</f>
        <v>0</v>
      </c>
      <c r="F26" s="15">
        <f t="shared" ref="F26:K26" ca="1" si="3">F25*1000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101" t="s">
        <v>132</v>
      </c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196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topLeftCell="A19" zoomScale="130" zoomScaleNormal="110" zoomScalePageLayoutView="130" workbookViewId="0">
      <selection activeCell="C25" sqref="C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199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43672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7"/>
      <c r="I8" s="98"/>
      <c r="J8" s="99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7"/>
      <c r="I9" s="98"/>
      <c r="J9" s="99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7"/>
      <c r="I10" s="98"/>
      <c r="J10" s="99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7"/>
      <c r="I11" s="98"/>
      <c r="J11" s="99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6" t="s">
        <v>200</v>
      </c>
      <c r="K16" s="5"/>
    </row>
    <row r="17" spans="1:11">
      <c r="A17" s="4"/>
      <c r="B17" s="79" t="s">
        <v>197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100" t="s">
        <v>131</v>
      </c>
      <c r="D21" s="100"/>
      <c r="E21" s="100"/>
      <c r="F21" s="100"/>
      <c r="G21" s="100"/>
      <c r="H21" s="100"/>
      <c r="I21" s="100"/>
      <c r="J21" s="100"/>
      <c r="K21" s="5"/>
    </row>
    <row r="22" spans="1:11">
      <c r="A22" s="4"/>
      <c r="B22" s="55"/>
      <c r="C22" s="101"/>
      <c r="D22" s="100"/>
      <c r="E22" s="100"/>
      <c r="F22" s="100"/>
      <c r="G22" s="100"/>
      <c r="H22" s="100"/>
      <c r="I22" s="100"/>
      <c r="J22" s="100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201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202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196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2" zoomScale="130" zoomScaleNormal="110" zoomScalePageLayoutView="130" workbookViewId="0">
      <selection activeCell="E51" sqref="E5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43672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43672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7"/>
      <c r="I8" s="98"/>
      <c r="J8" s="99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7"/>
      <c r="I9" s="98"/>
      <c r="J9" s="99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7"/>
      <c r="I10" s="98"/>
      <c r="J10" s="99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7"/>
      <c r="I11" s="98"/>
      <c r="J11" s="99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7" t="s">
        <v>156</v>
      </c>
      <c r="I12" s="98"/>
      <c r="J12" s="99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7" t="s">
        <v>156</v>
      </c>
      <c r="I13" s="98"/>
      <c r="J13" s="99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7" t="s">
        <v>156</v>
      </c>
      <c r="I14" s="98"/>
      <c r="J14" s="99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7"/>
      <c r="I15" s="98"/>
      <c r="J15" s="99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7"/>
      <c r="I16" s="98"/>
      <c r="J16" s="99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7"/>
      <c r="I17" s="98"/>
      <c r="J17" s="99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7" t="s">
        <v>68</v>
      </c>
      <c r="I18" s="98"/>
      <c r="J18" s="99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7"/>
      <c r="I19" s="98"/>
      <c r="J19" s="99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7"/>
      <c r="I20" s="98"/>
      <c r="J20" s="99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7" t="s">
        <v>156</v>
      </c>
      <c r="I21" s="98"/>
      <c r="J21" s="99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7"/>
      <c r="I22" s="98"/>
      <c r="J22" s="99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7"/>
      <c r="I23" s="98"/>
      <c r="J23" s="99"/>
      <c r="K23" s="5"/>
    </row>
    <row r="24" spans="1:11">
      <c r="A24" s="4"/>
      <c r="B24" s="10" t="s">
        <v>185</v>
      </c>
      <c r="C24" s="10" t="s">
        <v>186</v>
      </c>
      <c r="D24" s="14">
        <f ca="1">D25/1000</f>
        <v>0</v>
      </c>
      <c r="E24" s="11" t="s">
        <v>23</v>
      </c>
      <c r="F24" s="11" t="s">
        <v>23</v>
      </c>
      <c r="G24" s="11" t="s">
        <v>23</v>
      </c>
      <c r="H24" s="97"/>
      <c r="I24" s="98"/>
      <c r="J24" s="99"/>
      <c r="K24" s="5"/>
    </row>
    <row r="25" spans="1:11">
      <c r="A25" s="4"/>
      <c r="B25" s="10" t="s">
        <v>185</v>
      </c>
      <c r="C25" s="10" t="s">
        <v>187</v>
      </c>
      <c r="D25" s="15">
        <f ca="1">D24*1000</f>
        <v>0</v>
      </c>
      <c r="E25" s="11" t="s">
        <v>23</v>
      </c>
      <c r="F25" s="11" t="s">
        <v>23</v>
      </c>
      <c r="G25" s="11" t="s">
        <v>23</v>
      </c>
      <c r="H25" s="97"/>
      <c r="I25" s="98"/>
      <c r="J25" s="99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7"/>
      <c r="I26" s="98"/>
      <c r="J26" s="99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7"/>
      <c r="I27" s="98"/>
      <c r="J27" s="99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7"/>
      <c r="I28" s="98"/>
      <c r="J28" s="99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7" t="s">
        <v>198</v>
      </c>
      <c r="I29" s="98"/>
      <c r="J29" s="99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7" t="s">
        <v>156</v>
      </c>
      <c r="I30" s="98"/>
      <c r="J30" s="99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7"/>
      <c r="I31" s="98"/>
      <c r="J31" s="99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7"/>
      <c r="I32" s="98"/>
      <c r="J32" s="99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7"/>
      <c r="I33" s="98"/>
      <c r="J33" s="99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7"/>
      <c r="I34" s="98"/>
      <c r="J34" s="99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7"/>
      <c r="I35" s="98"/>
      <c r="J35" s="99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195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193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100" t="s">
        <v>131</v>
      </c>
      <c r="D46" s="100"/>
      <c r="E46" s="100"/>
      <c r="F46" s="100"/>
      <c r="G46" s="100"/>
      <c r="H46" s="100"/>
      <c r="I46" s="100"/>
      <c r="J46" s="100"/>
      <c r="K46" s="5"/>
    </row>
    <row r="47" spans="1:11">
      <c r="A47" s="4"/>
      <c r="B47" s="55" t="s">
        <v>24</v>
      </c>
      <c r="C47" s="101" t="s">
        <v>132</v>
      </c>
      <c r="D47" s="100"/>
      <c r="E47" s="100"/>
      <c r="F47" s="100"/>
      <c r="G47" s="100"/>
      <c r="H47" s="100"/>
      <c r="I47" s="100"/>
      <c r="J47" s="100"/>
      <c r="K47" s="5"/>
    </row>
    <row r="48" spans="1:11">
      <c r="A48" s="4"/>
      <c r="B48" s="55"/>
      <c r="C48" s="101"/>
      <c r="D48" s="100"/>
      <c r="E48" s="100"/>
      <c r="F48" s="100"/>
      <c r="G48" s="100"/>
      <c r="H48" s="100"/>
      <c r="I48" s="100"/>
      <c r="J48" s="100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194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2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174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5"/>
      <c r="D4" s="105"/>
      <c r="E4" s="105"/>
      <c r="F4" s="105"/>
      <c r="G4" s="8"/>
      <c r="H4" s="88" t="s">
        <v>154</v>
      </c>
      <c r="I4" s="105"/>
      <c r="J4" s="105"/>
    </row>
    <row r="5" spans="1:11" ht="22.5" customHeight="1">
      <c r="B5" s="88" t="s">
        <v>178</v>
      </c>
      <c r="C5" s="105"/>
      <c r="D5" s="105"/>
      <c r="E5" s="105"/>
      <c r="F5" s="105"/>
      <c r="G5" s="8"/>
      <c r="H5" s="88" t="s">
        <v>56</v>
      </c>
      <c r="I5" s="105"/>
      <c r="J5" s="105"/>
    </row>
    <row r="6" spans="1:11" ht="22.5" customHeight="1">
      <c r="B6" s="88" t="s">
        <v>136</v>
      </c>
      <c r="C6" s="106"/>
      <c r="D6" s="106"/>
      <c r="E6" s="106"/>
      <c r="F6" s="106"/>
      <c r="G6" s="8"/>
      <c r="H6" s="88" t="s">
        <v>176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2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E60E51-02E5-46FD-8379-4AC245ED0AEB}"/>
</file>

<file path=customXml/itemProps2.xml><?xml version="1.0" encoding="utf-8"?>
<ds:datastoreItem xmlns:ds="http://schemas.openxmlformats.org/officeDocument/2006/customXml" ds:itemID="{11B8F40A-4E1B-41BA-83FC-B11DD65589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2018-10-03T23:00:59Z</cp:lastPrinted>
  <dcterms:created xsi:type="dcterms:W3CDTF">2017-07-10T05:27:40Z</dcterms:created>
  <dcterms:modified xsi:type="dcterms:W3CDTF">2019-07-26T04:20:33Z</dcterms:modified>
</cp:coreProperties>
</file>