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0DE9B183-3225-4EFA-A093-A9F65E05DBF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9" l="1"/>
  <c r="G11" i="10" l="1"/>
  <c r="G10" i="10"/>
  <c r="F15" i="1"/>
  <c r="G15" i="1"/>
  <c r="H15" i="1"/>
  <c r="I15" i="1"/>
  <c r="J15" i="1"/>
  <c r="K15" i="1"/>
  <c r="E15" i="1"/>
  <c r="F13" i="9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5" i="1" l="1"/>
  <c r="E26" i="1"/>
  <c r="H25" i="1"/>
  <c r="H26" i="1"/>
  <c r="K26" i="1"/>
  <c r="K25" i="1"/>
  <c r="F25" i="1"/>
  <c r="F26" i="1"/>
  <c r="D24" i="17"/>
  <c r="D25" i="17"/>
  <c r="J25" i="1"/>
  <c r="J26" i="1"/>
  <c r="I25" i="1"/>
  <c r="I26" i="1"/>
  <c r="D25" i="4"/>
  <c r="D24" i="4"/>
  <c r="G26" i="1"/>
  <c r="G25" i="1"/>
</calcChain>
</file>

<file path=xl/sharedStrings.xml><?xml version="1.0" encoding="utf-8"?>
<sst xmlns="http://schemas.openxmlformats.org/spreadsheetml/2006/main" count="1188" uniqueCount="207">
  <si>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</si>
  <si>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</si>
  <si>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</si>
  <si>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</si>
  <si>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</si>
  <si>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</si>
  <si>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</si>
  <si>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</si>
  <si>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</si>
  <si>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</si>
  <si>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</si>
  <si>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</si>
  <si>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</si>
  <si>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</si>
  <si>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</si>
  <si>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</si>
  <si>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</si>
  <si>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</si>
  <si>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</si>
  <si>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</si>
  <si>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</si>
  <si>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</si>
  <si>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</si>
  <si>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</si>
  <si>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</si>
  <si>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</si>
  <si>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</si>
  <si>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</si>
  <si>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</si>
  <si>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</si>
  <si>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</si>
  <si>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</si>
  <si>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</si>
  <si>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</si>
  <si>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</si>
  <si>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</si>
  <si>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</si>
  <si>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</si>
  <si>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</si>
  <si>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</si>
  <si>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</si>
  <si>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</si>
  <si>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</si>
  <si>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</si>
  <si>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</si>
  <si>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</si>
  <si>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</si>
  <si>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</si>
  <si>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</si>
  <si>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</si>
  <si>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</si>
  <si>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</si>
  <si>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</si>
  <si>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</si>
  <si>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</si>
  <si>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</si>
  <si>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</si>
  <si>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</si>
  <si>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</si>
  <si>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</si>
  <si>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</si>
  <si>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</si>
  <si>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</si>
  <si>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</si>
  <si>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</si>
  <si>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</si>
  <si>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</si>
  <si>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</si>
  <si>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</si>
  <si>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</si>
  <si>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</si>
  <si>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</si>
  <si>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</si>
  <si>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</si>
  <si>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</si>
  <si>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</si>
  <si>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</si>
  <si>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</si>
  <si>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</si>
  <si>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</si>
  <si>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</si>
  <si>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</si>
  <si>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</si>
  <si>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</si>
  <si>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</si>
  <si>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</si>
  <si>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</si>
  <si>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</si>
  <si>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</si>
  <si>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</si>
  <si>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</si>
  <si>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</si>
  <si>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</si>
  <si>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</si>
  <si>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</si>
  <si>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</si>
  <si>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</si>
  <si>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</si>
  <si>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</si>
  <si>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</si>
  <si>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</si>
  <si>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</si>
  <si>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</si>
  <si>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</si>
  <si>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</si>
  <si>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</si>
  <si>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</si>
  <si>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</si>
  <si>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</si>
  <si>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</si>
  <si>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</si>
  <si>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</si>
  <si>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</si>
  <si>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</si>
  <si>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</si>
  <si>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</si>
  <si>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</si>
  <si>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</si>
  <si>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</si>
  <si>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</si>
  <si>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</si>
  <si>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</si>
  <si>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</si>
  <si>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</si>
  <si>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</si>
  <si>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</si>
  <si>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</si>
  <si>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</si>
  <si>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</si>
  <si>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</si>
  <si>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</si>
  <si>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</si>
  <si>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</si>
  <si>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</si>
  <si>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</si>
  <si>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</si>
  <si>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</si>
  <si>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</si>
  <si>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</si>
  <si>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</si>
  <si>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</si>
  <si>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</si>
  <si>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</si>
  <si>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</si>
  <si>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</si>
  <si>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</si>
  <si>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</si>
  <si>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</si>
  <si>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</si>
  <si>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</si>
  <si>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</si>
  <si>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</si>
  <si>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</si>
  <si>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</si>
  <si>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</si>
  <si>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</si>
  <si>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</si>
  <si>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</si>
  <si>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</si>
  <si>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</si>
  <si>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</si>
  <si>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</si>
  <si>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</si>
  <si>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</si>
  <si>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</si>
  <si>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</si>
  <si>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</si>
  <si>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</si>
  <si>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</si>
  <si>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</si>
  <si>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</si>
  <si>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</si>
  <si>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</si>
  <si>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</si>
  <si>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</si>
  <si>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</si>
  <si>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</si>
  <si>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</si>
  <si>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</si>
  <si>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</si>
  <si>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</si>
  <si>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</si>
  <si>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</si>
  <si>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</si>
  <si>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</si>
  <si>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</si>
  <si>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</si>
  <si>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</si>
  <si>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</si>
  <si>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</si>
  <si>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</si>
  <si>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</si>
  <si>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</si>
  <si>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</si>
  <si>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</si>
  <si>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</si>
  <si>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</si>
  <si>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</si>
  <si>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</si>
  <si>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</si>
  <si>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</si>
  <si>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</si>
  <si>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</si>
  <si>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THINK WATER MARLBOROUGH </t>
  </si>
  <si>
    <t xml:space="preserve">The sample was clear with no significant sediment </t>
  </si>
  <si>
    <t>20190805SRT02</t>
  </si>
  <si>
    <t>SUE &amp; RICHARD MURRAY - Sample 2 Bluff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</si>
</sst>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7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206</v>
      </c>
      <c r="F4" s="8"/>
      <c r="G4" s="8"/>
      <c r="H4" s="9" t="s">
        <v>56</v>
      </c>
      <c r="J4" s="70">
        <v>43682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7.5</v>
      </c>
      <c r="G9" s="14">
        <v>7.5</v>
      </c>
      <c r="H9" s="14">
        <v>6.9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240</v>
      </c>
      <c r="F10" s="11">
        <v>240</v>
      </c>
      <c r="G10" s="11">
        <v>245</v>
      </c>
      <c r="H10" s="11">
        <v>80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210</v>
      </c>
      <c r="F11" s="11">
        <v>245</v>
      </c>
      <c r="G11" s="11" t="s">
        <v>38</v>
      </c>
      <c r="H11" s="11">
        <v>10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24.010953552385701</v>
      </c>
      <c r="F12" s="15">
        <f t="shared" ref="F12:H12" si="0">2*(F10-(5*10^(F9-10)))/(1+(0.94*10^(F9-10)))*10^(6-F9)</f>
        <v>15.132949456090609</v>
      </c>
      <c r="G12" s="15">
        <f t="shared" ref="G12" si="1">2*(G10-(5*10^(G9-10)))/(1+(0.94*10^(G9-10)))*10^(6-G9)</f>
        <v>15.448240008014766</v>
      </c>
      <c r="H12" s="15">
        <f t="shared" si="0"/>
        <v>20.126778556334191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f>+F9+0.5+VLOOKUP(F10,LSI!$F$2:$G$25,2)+VLOOKUP(F11,LSI!$H$2:$I$25,2)-12.1</f>
        <v>9.9999999999999645E-2</v>
      </c>
      <c r="G13" s="14">
        <v>-1.5</v>
      </c>
      <c r="H13" s="14">
        <f>+H9+0.5+VLOOKUP(H10,LSI!$F$2:$G$25,2)+VLOOKUP(H11,LSI!$H$2:$I$25,2)-12.1</f>
        <v>-2.3999999999999986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420</v>
      </c>
      <c r="F16" s="11">
        <v>430</v>
      </c>
      <c r="G16" s="11">
        <v>440</v>
      </c>
      <c r="H16" s="11">
        <v>500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20</v>
      </c>
      <c r="F17" s="11">
        <v>10</v>
      </c>
      <c r="G17" s="11">
        <v>15</v>
      </c>
      <c r="H17" s="11">
        <v>175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0.58699999999999997</v>
      </c>
      <c r="F18" s="14">
        <f t="shared" ref="F18:H18" si="2">F19/1000</f>
        <v>0.60299999999999998</v>
      </c>
      <c r="G18" s="14">
        <f t="shared" si="2"/>
        <v>0.61299999999999999</v>
      </c>
      <c r="H18" s="14">
        <f t="shared" si="2"/>
        <v>0.69399999999999995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587</v>
      </c>
      <c r="F19" s="15">
        <v>603</v>
      </c>
      <c r="G19" s="15">
        <v>613</v>
      </c>
      <c r="H19" s="15">
        <v>694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84.8</v>
      </c>
      <c r="F22" s="14">
        <v>83.7</v>
      </c>
      <c r="G22" s="14">
        <v>75.8</v>
      </c>
      <c r="H22" s="14">
        <v>98.2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204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204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20EB3-6F0C-4153-9DAD-85BD662FFA42}"/>
</file>

<file path=customXml/itemProps2.xml><?xml version="1.0" encoding="utf-8"?>
<ds:datastoreItem xmlns:ds="http://schemas.openxmlformats.org/officeDocument/2006/customXml" ds:itemID="{494CE39F-4091-45DB-BA95-10311DD1F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2019-08-07T03:27:46Z</cp:lastPrinted>
  <dcterms:created xsi:type="dcterms:W3CDTF">2017-07-10T05:27:40Z</dcterms:created>
  <dcterms:modified xsi:type="dcterms:W3CDTF">2019-08-07T03:27:54Z</dcterms:modified>
</cp:coreProperties>
</file>