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8 August\"/>
    </mc:Choice>
  </mc:AlternateContent>
  <xr:revisionPtr revIDLastSave="0" documentId="13_ncr:1_{12CF7D74-AECA-47BE-945F-1F59D7BD79A3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H12" i="9" l="1"/>
  <c r="G12" i="9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K25" i="1"/>
  <c r="K26" i="1"/>
  <c r="G25" i="1"/>
  <c r="G26" i="1"/>
  <c r="F26" i="1"/>
  <c r="F25" i="1"/>
  <c r="D25" i="17"/>
  <c r="D24" i="17"/>
  <c r="H25" i="1"/>
  <c r="H26" i="1"/>
  <c r="D24" i="4"/>
  <c r="D25" i="4"/>
  <c r="I26" i="1"/>
  <c r="I25" i="1"/>
  <c r="E25" i="1"/>
  <c r="E26" i="1"/>
  <c r="J25" i="1"/>
  <c r="J26" i="1"/>
</calcChain>
</file>

<file path=xl/sharedStrings.xml><?xml version="1.0" encoding="utf-8"?>
<sst xmlns="http://schemas.openxmlformats.org/spreadsheetml/2006/main" count="1179" uniqueCount="209">
  <si>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</si>
  <si>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</si>
  <si>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</si>
  <si>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</si>
  <si>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</si>
  <si>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</si>
  <si>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</si>
  <si>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</si>
  <si>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</si>
  <si>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</si>
  <si>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</si>
  <si>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</si>
  <si>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</si>
  <si>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</si>
  <si>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</si>
  <si>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</si>
  <si>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</si>
  <si>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</si>
  <si>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</si>
  <si>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</si>
  <si>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</si>
  <si>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</si>
  <si>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</si>
  <si>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</si>
  <si>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</si>
  <si>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</si>
  <si>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</si>
  <si>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</si>
  <si>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</si>
  <si>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</si>
  <si>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</si>
  <si>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</si>
  <si>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</si>
  <si>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</si>
  <si>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</si>
  <si>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</si>
  <si>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</si>
  <si>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</si>
  <si>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</si>
  <si>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</si>
  <si>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</si>
  <si>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</si>
  <si>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</si>
  <si>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</si>
  <si>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</si>
  <si>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</si>
  <si>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</si>
  <si>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</si>
  <si>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</si>
  <si>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</si>
  <si>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</si>
  <si>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</si>
  <si>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</si>
  <si>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</si>
  <si>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</si>
  <si>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</si>
  <si>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</si>
  <si>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</si>
  <si>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</si>
  <si>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</si>
  <si>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</si>
  <si>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</si>
  <si>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</si>
  <si>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</si>
  <si>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</si>
  <si>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</si>
  <si>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</si>
  <si>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</si>
  <si>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</si>
  <si>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</si>
  <si>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</si>
  <si>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</si>
  <si>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</si>
  <si>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</si>
  <si>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</si>
  <si>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</si>
  <si>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</si>
  <si>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</si>
  <si>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</si>
  <si>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</si>
  <si>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</si>
  <si>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</si>
  <si>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</si>
  <si>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</si>
  <si>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</si>
  <si>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</si>
  <si>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</si>
  <si>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</si>
  <si>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</si>
  <si>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</si>
  <si>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</si>
  <si>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</si>
  <si>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</si>
  <si>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</si>
  <si>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</si>
  <si>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</si>
  <si>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</si>
  <si>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</si>
  <si>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</si>
  <si>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</si>
  <si>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</si>
  <si>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</si>
  <si>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</si>
  <si>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</si>
  <si>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</si>
  <si>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</si>
  <si>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</si>
  <si>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</si>
  <si>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</si>
  <si>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</si>
  <si>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</si>
  <si>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</si>
  <si>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</si>
  <si>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</si>
  <si>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</si>
  <si>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</si>
  <si>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</si>
  <si>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</si>
  <si>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</si>
  <si>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</si>
  <si>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</si>
  <si>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</si>
  <si>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</si>
  <si>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</si>
  <si>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</si>
  <si>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</si>
  <si>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</si>
  <si>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</si>
  <si>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</si>
  <si>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</si>
  <si>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</si>
  <si>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</si>
  <si>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</si>
  <si>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</si>
  <si>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</si>
  <si>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</si>
  <si>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</si>
  <si>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</si>
  <si>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</si>
  <si>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</si>
  <si>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</si>
  <si>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</si>
  <si>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</si>
  <si>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</si>
  <si>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</si>
  <si>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</si>
  <si>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</si>
  <si>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</si>
  <si>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</si>
  <si>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</si>
  <si>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</si>
  <si>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</si>
  <si>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</si>
  <si>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</si>
  <si>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</si>
  <si>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</si>
  <si>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</si>
  <si>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</si>
  <si>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</si>
  <si>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</si>
  <si>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</si>
  <si>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</si>
  <si>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</si>
  <si>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</si>
  <si>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</si>
  <si>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</si>
  <si>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</si>
  <si>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</si>
  <si>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</si>
  <si>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</si>
  <si>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</si>
  <si>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</si>
  <si>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</si>
  <si>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</si>
  <si>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</si>
  <si>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</si>
  <si>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</si>
  <si>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</si>
  <si>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</si>
  <si>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</si>
  <si>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</si>
  <si>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</si>
  <si>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</si>
  <si>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</si>
  <si>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</si>
  <si>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</si>
  <si>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</si>
  <si>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</si>
  <si>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</si>
  <si>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</si>
  <si>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</si>
  <si>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</si>
  <si>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</si>
  <si>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</si>
  <si>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</si>
  <si>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</si>
  <si>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</si>
  <si>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</si>
  <si>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</si>
  <si>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</si>
  <si>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</si>
  <si>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</si>
  <si>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</si>
  <si>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 xml:space="preserve">THAMES FARM &amp; INDUSTRIAL </t>
  </si>
  <si>
    <t>WAYNE RICHARDS</t>
  </si>
  <si>
    <t>20190806SRT02</t>
  </si>
  <si>
    <t xml:space="preserve">The sample was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</si>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</sst>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31</xdr:row>
      <xdr:rowOff>117231</xdr:rowOff>
    </xdr:from>
    <xdr:to>
      <xdr:col>1</xdr:col>
      <xdr:colOff>1171878</xdr:colOff>
      <xdr:row>34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9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43686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43686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A35" sqref="A35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43686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43686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tabSelected="1" view="pageLayout" topLeftCell="A4" zoomScale="130" zoomScaleNormal="110" zoomScalePageLayoutView="130" workbookViewId="0">
      <selection activeCell="I22" sqref="I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43683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43686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6.2</v>
      </c>
      <c r="F9" s="14">
        <v>5.6</v>
      </c>
      <c r="G9" s="14">
        <v>5.8</v>
      </c>
      <c r="H9" s="14">
        <v>5.4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65</v>
      </c>
      <c r="F10" s="11">
        <v>40</v>
      </c>
      <c r="G10" s="11">
        <v>40</v>
      </c>
      <c r="H10" s="11">
        <v>15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55</v>
      </c>
      <c r="F11" s="11">
        <v>20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82.011236751646763</v>
      </c>
      <c r="F12" s="15">
        <f t="shared" ref="F12:H12" si="0">2*(F10-(5*10^(F9-10)))/(1+(0.94*10^(F9-10)))*10^(6-F9)</f>
        <v>200.94239483959072</v>
      </c>
      <c r="G12" s="15">
        <f t="shared" si="0"/>
        <v>126.78293590218027</v>
      </c>
      <c r="H12" s="15">
        <f t="shared" si="0"/>
        <v>119.42833125624379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-2.3000000000000007</v>
      </c>
      <c r="F13" s="14">
        <f>+F9+0.5+VLOOKUP(F10,LSI!$F$2:$G$25,2)+VLOOKUP(F11,LSI!$H$2:$I$25,2)-12.1</f>
        <v>-3.7000000000000011</v>
      </c>
      <c r="G13" s="14">
        <v>-4</v>
      </c>
      <c r="H13" s="14">
        <v>-4.8999999999999995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8.8000000000000007</v>
      </c>
      <c r="F14" s="11">
        <v>8.4</v>
      </c>
      <c r="G14" s="11">
        <v>0.26</v>
      </c>
      <c r="H14" s="11">
        <v>0.09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0.2</v>
      </c>
      <c r="F15" s="11">
        <v>0.3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160</v>
      </c>
      <c r="F16" s="11">
        <v>100</v>
      </c>
      <c r="G16" s="11">
        <v>110</v>
      </c>
      <c r="H16" s="11">
        <v>130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11</v>
      </c>
      <c r="F17" s="11">
        <v>11</v>
      </c>
      <c r="G17" s="11">
        <v>16</v>
      </c>
      <c r="H17" s="11">
        <v>44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0.218</v>
      </c>
      <c r="F18" s="14">
        <f t="shared" ref="F18:H18" si="1">F19/1000</f>
        <v>0.13600000000000001</v>
      </c>
      <c r="G18" s="14">
        <f t="shared" si="1"/>
        <v>0.152</v>
      </c>
      <c r="H18" s="14">
        <f t="shared" si="1"/>
        <v>0.184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218</v>
      </c>
      <c r="F19" s="15">
        <v>136</v>
      </c>
      <c r="G19" s="15">
        <v>152</v>
      </c>
      <c r="H19" s="15">
        <v>184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115</v>
      </c>
      <c r="F20" s="14">
        <v>60</v>
      </c>
      <c r="G20" s="14">
        <v>2.4700000000000002</v>
      </c>
      <c r="H20" s="14">
        <v>0.85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54.1</v>
      </c>
      <c r="F22" s="14">
        <v>79</v>
      </c>
      <c r="G22" s="14">
        <v>78.400000000000006</v>
      </c>
      <c r="H22" s="14">
        <v>96.9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101" t="s">
        <v>132</v>
      </c>
      <c r="D31" s="100"/>
      <c r="E31" s="100"/>
      <c r="F31" s="100"/>
      <c r="G31" s="100"/>
      <c r="H31" s="100"/>
      <c r="I31" s="100"/>
      <c r="J31" s="100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201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196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43686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43686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43686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43686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43686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62F20F-73E6-4C77-A07D-2861AD1C8662}"/>
</file>

<file path=customXml/itemProps2.xml><?xml version="1.0" encoding="utf-8"?>
<ds:datastoreItem xmlns:ds="http://schemas.openxmlformats.org/officeDocument/2006/customXml" ds:itemID="{18695203-266C-463E-ABCC-720518A970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2019-08-09T04:24:03Z</dcterms:modified>
</cp:coreProperties>
</file>