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8 August\"/>
    </mc:Choice>
  </mc:AlternateContent>
  <xr:revisionPtr revIDLastSave="0" documentId="13_ncr:1_{81259C8D-0FD4-45F0-91F1-A22735DE0DE5}" xr6:coauthVersionLast="41" xr6:coauthVersionMax="41" xr10:uidLastSave="{00000000-0000-0000-0000-000000000000}"/>
  <bookViews>
    <workbookView xWindow="555" yWindow="1530" windowWidth="28245" windowHeight="1467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F15" i="1"/>
  <c r="G15" i="1"/>
  <c r="H15" i="1"/>
  <c r="I15" i="1"/>
  <c r="J15" i="1"/>
  <c r="K15" i="1"/>
  <c r="E15" i="1"/>
  <c r="F13" i="9"/>
  <c r="E13" i="9"/>
  <c r="D14" i="17"/>
  <c r="J5" i="17" l="1"/>
  <c r="J4" i="17"/>
  <c r="D13" i="17"/>
  <c r="D12" i="17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1" i="1"/>
  <c r="J5" i="10" l="1"/>
  <c r="H12" i="9" l="1"/>
  <c r="G12" i="9"/>
  <c r="F12" i="9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H18" i="9"/>
  <c r="I26" i="1" l="1"/>
  <c r="I25" i="1"/>
  <c r="H26" i="1"/>
  <c r="H25" i="1"/>
  <c r="F26" i="1"/>
  <c r="F25" i="1"/>
  <c r="K26" i="1"/>
  <c r="K25" i="1"/>
  <c r="D24" i="17"/>
  <c r="D25" i="17"/>
  <c r="J26" i="1"/>
  <c r="J25" i="1"/>
  <c r="D24" i="4"/>
  <c r="D25" i="4"/>
  <c r="E25" i="1"/>
  <c r="E26" i="1"/>
  <c r="G26" i="1"/>
  <c r="G25" i="1"/>
</calcChain>
</file>

<file path=xl/sharedStrings.xml><?xml version="1.0" encoding="utf-8"?>
<sst xmlns="http://schemas.openxmlformats.org/spreadsheetml/2006/main" count="1180" uniqueCount="208">
  <si>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</si>
  <si>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</si>
  <si>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</si>
  <si>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</si>
  <si>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</si>
  <si>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</si>
  <si>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</si>
  <si>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</si>
  <si>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</si>
  <si>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</si>
  <si>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</si>
  <si>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</si>
  <si>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</si>
  <si>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</si>
  <si>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</si>
  <si>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</si>
  <si>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</si>
  <si>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</si>
  <si>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</si>
  <si>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</si>
  <si>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</si>
  <si>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</si>
  <si>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</si>
  <si>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</si>
  <si>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</si>
  <si>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</si>
  <si>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</si>
  <si>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</si>
  <si>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</si>
  <si>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</si>
  <si>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</si>
  <si>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</si>
  <si>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</si>
  <si>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</si>
  <si>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</si>
  <si>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</si>
  <si>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</si>
  <si>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</si>
  <si>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</si>
  <si>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</si>
  <si>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</si>
  <si>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</si>
  <si>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</si>
  <si>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</si>
  <si>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</si>
  <si>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</si>
  <si>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</si>
  <si>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</si>
  <si>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</si>
  <si>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</si>
  <si>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</si>
  <si>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</si>
  <si>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</si>
  <si>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</si>
  <si>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</si>
  <si>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</si>
  <si>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</si>
  <si>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</si>
  <si>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</si>
  <si>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</si>
  <si>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</si>
  <si>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</si>
  <si>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</si>
  <si>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</si>
  <si>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</si>
  <si>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</si>
  <si>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</si>
  <si>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</si>
  <si>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</si>
  <si>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</si>
  <si>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</si>
  <si>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</si>
  <si>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</si>
  <si>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</si>
  <si>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</si>
  <si>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</si>
  <si>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</si>
  <si>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</si>
  <si>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</si>
  <si>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</si>
  <si>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</si>
  <si>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</si>
  <si>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</si>
  <si>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</si>
  <si>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</si>
  <si>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</si>
  <si>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</si>
  <si>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</si>
  <si>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</si>
  <si>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</si>
  <si>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</si>
  <si>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</si>
  <si>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</si>
  <si>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</si>
  <si>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</si>
  <si>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</si>
  <si>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</si>
  <si>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</si>
  <si>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</si>
  <si>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</si>
  <si>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</si>
  <si>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</si>
  <si>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</si>
  <si>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</si>
  <si>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</si>
  <si>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</si>
  <si>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</si>
  <si>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</si>
  <si>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</si>
  <si>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</si>
  <si>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</si>
  <si>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</si>
  <si>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</si>
  <si>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</si>
  <si>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</si>
  <si>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</si>
  <si>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</si>
  <si>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</si>
  <si>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</si>
  <si>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</si>
  <si>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</si>
  <si>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</si>
  <si>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</si>
  <si>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</si>
  <si>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</si>
  <si>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</si>
  <si>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</si>
  <si>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</si>
  <si>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</si>
  <si>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</si>
  <si>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</si>
  <si>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</si>
  <si>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</si>
  <si>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</si>
  <si>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</si>
  <si>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</si>
  <si>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</si>
  <si>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</si>
  <si>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</si>
  <si>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</si>
  <si>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</si>
  <si>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</si>
  <si>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</si>
  <si>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</si>
  <si>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</si>
  <si>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</si>
  <si>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</si>
  <si>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</si>
  <si>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</si>
  <si>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</si>
  <si>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</si>
  <si>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</si>
  <si>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</si>
  <si>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</si>
  <si>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</si>
  <si>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</si>
  <si>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</si>
  <si>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</si>
  <si>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</si>
  <si>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</si>
  <si>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</si>
  <si>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</si>
  <si>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</si>
  <si>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</si>
  <si>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</si>
  <si>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</si>
  <si>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</si>
  <si>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</si>
  <si>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</si>
  <si>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</si>
  <si>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</si>
  <si>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</si>
  <si>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</si>
  <si>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</si>
  <si>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</si>
  <si>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</si>
  <si>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</si>
  <si>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</si>
  <si>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</si>
  <si>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</si>
  <si>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</si>
  <si>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</si>
  <si>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</si>
  <si>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</si>
  <si>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</si>
  <si>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</si>
  <si>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</si>
  <si>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</si>
  <si>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</si>
  <si>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</si>
  <si>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</si>
  <si>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</si>
  <si>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</si>
  <si>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</si>
  <si>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</si>
  <si>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</si>
  <si>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</si>
  <si>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</si>
  <si>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</si>
  <si>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</si>
  <si>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</si>
  <si>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</si>
  <si>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</si>
  <si>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>WATER SERVICES</t>
  </si>
  <si>
    <t>HIWARAU 2</t>
  </si>
  <si>
    <t>20190809SRT01</t>
  </si>
  <si>
    <t xml:space="preserve">The sample was discoloured with some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</si>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</sst>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41</xdr:row>
      <xdr:rowOff>58615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48B1AB-86C3-4284-819A-0AF8C77BA9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7239000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32</xdr:row>
      <xdr:rowOff>51288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31</xdr:row>
      <xdr:rowOff>117231</xdr:rowOff>
    </xdr:from>
    <xdr:to>
      <xdr:col>1</xdr:col>
      <xdr:colOff>1171878</xdr:colOff>
      <xdr:row>34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47</xdr:row>
      <xdr:rowOff>131885</xdr:rowOff>
    </xdr:from>
    <xdr:to>
      <xdr:col>1</xdr:col>
      <xdr:colOff>1171877</xdr:colOff>
      <xdr:row>50</xdr:row>
      <xdr:rowOff>43962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24</xdr:row>
      <xdr:rowOff>21980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50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topLeftCell="A19" zoomScale="130" zoomScaleNormal="110" zoomScalePageLayoutView="130" workbookViewId="0">
      <selection activeCell="D42" sqref="D4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43689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43689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201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F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4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E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F25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9" zoomScale="130" zoomScaleNormal="110" zoomScalePageLayoutView="130" workbookViewId="0">
      <selection activeCell="A35" sqref="A35:XFD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43689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43689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2"/>
  <sheetViews>
    <sheetView tabSelected="1" view="pageLayout" topLeftCell="A7" zoomScale="130" zoomScaleNormal="110" zoomScalePageLayoutView="130" workbookViewId="0">
      <selection activeCell="I21" sqref="I2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43686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43689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</row>
    <row r="9" spans="1:10">
      <c r="A9" s="4"/>
      <c r="B9" s="10" t="s">
        <v>3</v>
      </c>
      <c r="C9" s="11" t="s">
        <v>23</v>
      </c>
      <c r="D9" s="11" t="s">
        <v>64</v>
      </c>
      <c r="E9" s="14">
        <v>6</v>
      </c>
      <c r="F9" s="14">
        <v>5.9</v>
      </c>
      <c r="G9" s="14">
        <v>6</v>
      </c>
      <c r="H9" s="14">
        <v>5.5</v>
      </c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45</v>
      </c>
      <c r="F10" s="11">
        <v>35</v>
      </c>
      <c r="G10" s="11">
        <v>30</v>
      </c>
      <c r="H10" s="11">
        <v>25</v>
      </c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10</v>
      </c>
      <c r="F11" s="11">
        <v>20</v>
      </c>
      <c r="G11" s="11" t="s">
        <v>38</v>
      </c>
      <c r="H11" s="11" t="s">
        <v>38</v>
      </c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89.990540889156406</v>
      </c>
      <c r="F12" s="15">
        <f t="shared" ref="F12:H12" si="0">2*(F10-(5*10^(F9-10)))/(1+(0.94*10^(F9-10)))*10^(6-F9)</f>
        <v>88.117199391524139</v>
      </c>
      <c r="G12" s="15">
        <f t="shared" si="0"/>
        <v>59.993360624101335</v>
      </c>
      <c r="H12" s="15">
        <f t="shared" si="0"/>
        <v>158.10818317784879</v>
      </c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-3.5999999999999996</v>
      </c>
      <c r="F13" s="14">
        <f>+F9+0.5+VLOOKUP(F10,LSI!$F$2:$G$25,2)+VLOOKUP(F11,LSI!$H$2:$I$25,2)-12.1</f>
        <v>-3.4000000000000004</v>
      </c>
      <c r="G13" s="14">
        <v>-3.9000000000000004</v>
      </c>
      <c r="H13" s="14">
        <v>-4.3999999999999995</v>
      </c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5.9</v>
      </c>
      <c r="F14" s="11">
        <v>5.5</v>
      </c>
      <c r="G14" s="11">
        <v>0.21</v>
      </c>
      <c r="H14" s="11">
        <v>0.03</v>
      </c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0.12</v>
      </c>
      <c r="F15" s="11">
        <v>0.1</v>
      </c>
      <c r="G15" s="11" t="s">
        <v>40</v>
      </c>
      <c r="H15" s="11" t="s">
        <v>40</v>
      </c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100</v>
      </c>
      <c r="F16" s="11">
        <v>100</v>
      </c>
      <c r="G16" s="11">
        <v>100</v>
      </c>
      <c r="H16" s="11">
        <v>120</v>
      </c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3</v>
      </c>
      <c r="F17" s="11">
        <v>6</v>
      </c>
      <c r="G17" s="11">
        <v>9</v>
      </c>
      <c r="H17" s="11">
        <v>35</v>
      </c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>E19/1000</f>
        <v>0.14000000000000001</v>
      </c>
      <c r="F18" s="14">
        <f t="shared" ref="F18:H18" si="1">F19/1000</f>
        <v>0.13800000000000001</v>
      </c>
      <c r="G18" s="14">
        <f t="shared" si="1"/>
        <v>0.14000000000000001</v>
      </c>
      <c r="H18" s="14">
        <f t="shared" si="1"/>
        <v>0.16600000000000001</v>
      </c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140</v>
      </c>
      <c r="F19" s="15">
        <v>138</v>
      </c>
      <c r="G19" s="15">
        <v>140</v>
      </c>
      <c r="H19" s="15">
        <v>166</v>
      </c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32.26</v>
      </c>
      <c r="F20" s="14">
        <v>0.6</v>
      </c>
      <c r="G20" s="14" t="s">
        <v>41</v>
      </c>
      <c r="H20" s="14" t="s">
        <v>41</v>
      </c>
    </row>
    <row r="21" spans="1:11">
      <c r="A21" s="4"/>
      <c r="B21" s="10" t="s">
        <v>165</v>
      </c>
      <c r="C21" s="10" t="s">
        <v>166</v>
      </c>
      <c r="D21" s="11" t="s">
        <v>23</v>
      </c>
      <c r="E21" s="11">
        <v>40</v>
      </c>
      <c r="F21" s="11" t="s">
        <v>38</v>
      </c>
      <c r="G21" s="11" t="s">
        <v>38</v>
      </c>
      <c r="H21" s="11" t="s">
        <v>38</v>
      </c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61.1</v>
      </c>
      <c r="F22" s="14">
        <v>82.6</v>
      </c>
      <c r="G22" s="14">
        <v>89.5</v>
      </c>
      <c r="H22" s="14">
        <v>99.2</v>
      </c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207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61" t="s">
        <v>62</v>
      </c>
      <c r="C30" s="62" t="s">
        <v>130</v>
      </c>
      <c r="D30" s="63"/>
      <c r="E30" s="63"/>
      <c r="F30" s="63"/>
      <c r="G30" s="63"/>
      <c r="H30" s="63"/>
      <c r="I30" s="63"/>
      <c r="J30" s="63"/>
      <c r="K30" s="5"/>
    </row>
    <row r="31" spans="1:11">
      <c r="A31" s="4"/>
      <c r="B31" s="55" t="s">
        <v>24</v>
      </c>
      <c r="C31" s="98" t="s">
        <v>132</v>
      </c>
      <c r="D31" s="97"/>
      <c r="E31" s="97"/>
      <c r="F31" s="97"/>
      <c r="G31" s="97"/>
      <c r="H31" s="97"/>
      <c r="I31" s="97"/>
      <c r="J31" s="97"/>
      <c r="K31" s="5"/>
    </row>
    <row r="32" spans="1:11">
      <c r="A32" s="4"/>
      <c r="B32" s="55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201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202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 t="s">
        <v>152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12" t="s">
        <v>196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mergeCells count="1">
    <mergeCell ref="C31:J31"/>
  </mergeCells>
  <conditionalFormatting sqref="D18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19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34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'[2]R-ALL'!J1</f>
        <v>Rev3.0</v>
      </c>
    </row>
    <row r="2" spans="1:12">
      <c r="J2" s="13"/>
    </row>
    <row r="3" spans="1:12">
      <c r="B3" s="1" t="s">
        <v>59</v>
      </c>
      <c r="F3" s="8"/>
      <c r="G3" s="8"/>
      <c r="H3" s="9" t="s">
        <v>154</v>
      </c>
      <c r="J3" s="69" t="s">
        <v>199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43689</v>
      </c>
    </row>
    <row r="5" spans="1:12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43689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72" t="s">
        <v>162</v>
      </c>
      <c r="J8" s="72" t="s">
        <v>163</v>
      </c>
      <c r="K8" s="72" t="s">
        <v>164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>
      <c r="A25" s="4"/>
      <c r="B25" s="10" t="s">
        <v>185</v>
      </c>
      <c r="C25" s="10" t="s">
        <v>186</v>
      </c>
      <c r="D25" s="11" t="s">
        <v>23</v>
      </c>
      <c r="E25" s="14">
        <f ca="1">E26/1000</f>
        <v>0</v>
      </c>
      <c r="F25" s="14">
        <f t="shared" ref="F25:K25" ca="1" si="2">F26/1000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185</v>
      </c>
      <c r="C26" s="10" t="s">
        <v>187</v>
      </c>
      <c r="D26" s="11" t="s">
        <v>23</v>
      </c>
      <c r="E26" s="15">
        <f ca="1">E25*1000</f>
        <v>0</v>
      </c>
      <c r="F26" s="15">
        <f t="shared" ref="F26:K26" ca="1" si="3">F25*1000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165</v>
      </c>
      <c r="C28" s="10" t="s">
        <v>166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130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98" t="s">
        <v>132</v>
      </c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196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topLeftCell="A19" zoomScale="130" zoomScaleNormal="110" zoomScalePageLayoutView="130" workbookViewId="0">
      <selection activeCell="C25" sqref="C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43689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200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201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202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43689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43689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54744-6CC2-47E3-93C6-58F320F03CF6}"/>
</file>

<file path=customXml/itemProps2.xml><?xml version="1.0" encoding="utf-8"?>
<ds:datastoreItem xmlns:ds="http://schemas.openxmlformats.org/officeDocument/2006/customXml" ds:itemID="{9140C250-6BBC-4469-9AAA-B09421739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2019-08-11T23:31:46Z</cp:lastPrinted>
  <dcterms:created xsi:type="dcterms:W3CDTF">2017-07-10T05:27:40Z</dcterms:created>
  <dcterms:modified xsi:type="dcterms:W3CDTF">2019-08-11T23:31:57Z</dcterms:modified>
</cp:coreProperties>
</file>