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1 January\"/>
    </mc:Choice>
  </mc:AlternateContent>
  <xr:revisionPtr revIDLastSave="121" documentId="13_ncr:1_{5278E66E-FC31-41E4-952E-6FE393837506}" xr6:coauthVersionLast="41" xr6:coauthVersionMax="41" xr10:uidLastSave="{0E36E666-44DB-4706-B342-626BC412F614}"/>
  <bookViews>
    <workbookView xWindow="-120" yWindow="-120" windowWidth="29040" windowHeight="1584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D14" i="18"/>
  <c r="D13" i="18" l="1"/>
  <c r="D12" i="18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G12" i="9" l="1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9" i="9" l="1"/>
  <c r="F19" i="9"/>
  <c r="G19" i="9"/>
  <c r="H19" i="9"/>
  <c r="E26" i="1"/>
  <c r="E25" i="1"/>
  <c r="D24" i="4"/>
  <c r="D25" i="4"/>
  <c r="D24" i="18"/>
  <c r="D25" i="18"/>
  <c r="J25" i="1"/>
  <c r="J26" i="1"/>
  <c r="G25" i="1"/>
  <c r="G26" i="1"/>
  <c r="F25" i="1"/>
  <c r="F26" i="1"/>
  <c r="K26" i="1"/>
  <c r="K25" i="1"/>
  <c r="I26" i="1"/>
  <c r="I25" i="1"/>
  <c r="H26" i="1"/>
  <c r="H25" i="1"/>
</calcChain>
</file>

<file path=xl/sharedStrings.xml><?xml version="1.0" encoding="utf-8"?>
<sst xmlns="http://schemas.openxmlformats.org/spreadsheetml/2006/main" count="1186" uniqueCount="210">
  <si>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</si>
  <si>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</si>
  <si>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</si>
  <si>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</si>
  <si>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</si>
  <si>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</si>
  <si>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</si>
  <si>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</si>
  <si>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</si>
  <si>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</si>
  <si>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</si>
  <si>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</si>
  <si>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</si>
  <si>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</si>
  <si>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</si>
  <si>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</si>
  <si>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</si>
  <si>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</si>
  <si>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</si>
  <si>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</si>
  <si>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</si>
  <si>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</si>
  <si>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</si>
  <si>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</si>
  <si>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</si>
  <si>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</si>
  <si>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</si>
  <si>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</si>
  <si>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</si>
  <si>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</si>
  <si>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</si>
  <si>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</si>
  <si>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</si>
  <si>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</si>
  <si>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</si>
  <si>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</si>
  <si>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</si>
  <si>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</si>
  <si>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</si>
  <si>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</si>
  <si>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</si>
  <si>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</si>
  <si>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</si>
  <si>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</si>
  <si>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</si>
  <si>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</si>
  <si>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</si>
  <si>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</si>
  <si>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</si>
  <si>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</si>
  <si>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</si>
  <si>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</si>
  <si>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</si>
  <si>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</si>
  <si>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</si>
  <si>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</si>
  <si>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</si>
  <si>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</si>
  <si>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</si>
  <si>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</si>
  <si>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</si>
  <si>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</si>
  <si>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</si>
  <si>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</si>
  <si>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</si>
  <si>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</si>
  <si>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</si>
  <si>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</si>
  <si>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</si>
  <si>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</si>
  <si>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</si>
  <si>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</si>
  <si>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</si>
  <si>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</si>
  <si>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</si>
  <si>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</si>
  <si>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</si>
  <si>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</si>
  <si>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</si>
  <si>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</si>
  <si>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</si>
  <si>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</si>
  <si>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</si>
  <si>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</si>
  <si>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</si>
  <si>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</si>
  <si>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</si>
  <si>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</si>
  <si>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</si>
  <si>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</si>
  <si>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</si>
  <si>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</si>
  <si>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</si>
  <si>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</si>
  <si>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</si>
  <si>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</si>
  <si>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</si>
  <si>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</si>
  <si>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</si>
  <si>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</si>
  <si>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</si>
  <si>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</si>
  <si>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</si>
  <si>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</si>
  <si>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</si>
  <si>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</si>
  <si>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</si>
  <si>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</si>
  <si>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</si>
  <si>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</si>
  <si>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</si>
  <si>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</si>
  <si>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</si>
  <si>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</si>
  <si>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</si>
  <si>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</si>
  <si>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</si>
  <si>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</si>
  <si>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</si>
  <si>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</si>
  <si>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</si>
  <si>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</si>
  <si>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</si>
  <si>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</si>
  <si>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</si>
  <si>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</si>
  <si>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</si>
  <si>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</si>
  <si>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</si>
  <si>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</si>
  <si>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</si>
  <si>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</si>
  <si>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</si>
  <si>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</si>
  <si>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</si>
  <si>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</si>
  <si>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</si>
  <si>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</si>
  <si>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</si>
  <si>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</si>
  <si>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</si>
  <si>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</si>
  <si>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</si>
  <si>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</si>
  <si>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</si>
  <si>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</si>
  <si>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</si>
  <si>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</si>
  <si>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</si>
  <si>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</si>
  <si>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</si>
  <si>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</si>
  <si>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</si>
  <si>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</si>
  <si>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</si>
  <si>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</si>
  <si>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</si>
  <si>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</si>
  <si>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</si>
  <si>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</si>
  <si>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</si>
  <si>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</si>
  <si>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</si>
  <si>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</si>
  <si>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</si>
  <si>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</si>
  <si>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</si>
  <si>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</si>
  <si>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</si>
  <si>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</si>
  <si>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</si>
  <si>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</si>
  <si>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</si>
  <si>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</si>
  <si>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</si>
  <si>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</si>
  <si>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</si>
  <si>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</si>
  <si>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</si>
  <si>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</si>
  <si>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</si>
  <si>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</si>
  <si>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</si>
  <si>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</si>
  <si>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</si>
  <si>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</si>
  <si>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</si>
  <si>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</si>
  <si>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</si>
  <si>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</si>
  <si>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</si>
  <si>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</si>
  <si>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</si>
  <si>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</si>
  <si>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</si>
  <si>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</si>
  <si>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</si>
  <si>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</si>
  <si>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</si>
  <si>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</si>
  <si>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</si>
  <si>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</si>
  <si>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</si>
  <si>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 xml:space="preserve">WATERFORCE </t>
  </si>
  <si>
    <t>JOHNS</t>
  </si>
  <si>
    <t>20200115SRT01</t>
  </si>
  <si>
    <t xml:space="preserve">The sample was discoloured with some significant sediment </t>
  </si>
  <si>
    <t xml:space="preserve">The sample was slightly discoloured with no significant sediment 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</si>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</sst>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30" zoomScaleNormal="110" zoomScalePageLayoutView="130" workbookViewId="0">
      <selection activeCell="E41" sqref="E4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43847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43847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194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131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132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193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2" workbookViewId="0">
      <selection activeCell="N53" sqref="N5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E2" sqref="E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43847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43847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131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132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7" zoomScale="130" zoomScaleNormal="110" zoomScalePageLayoutView="130" workbookViewId="0">
      <selection activeCell="I23" sqref="I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43845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43847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6.6</v>
      </c>
      <c r="F9" s="14">
        <v>6.3</v>
      </c>
      <c r="G9" s="14">
        <v>6.8</v>
      </c>
      <c r="H9" s="14">
        <v>5.9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65</v>
      </c>
      <c r="F10" s="11">
        <v>45</v>
      </c>
      <c r="G10" s="11">
        <v>45</v>
      </c>
      <c r="H10" s="11" t="s">
        <v>38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40</v>
      </c>
      <c r="F11" s="11">
        <v>43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32.641308554972092</v>
      </c>
      <c r="F12" s="15">
        <f t="shared" ref="F12:G12" si="0">2*(F10-(5*10^(F9-10)))/(1+(0.94*10^(F9-10)))*10^(6-F9)</f>
        <v>45.097392800388874</v>
      </c>
      <c r="G12" s="15">
        <f t="shared" si="0"/>
        <v>14.254584339549369</v>
      </c>
      <c r="H12" s="15">
        <v>12.587314262784544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-2.0999999999999996</v>
      </c>
      <c r="F13" s="14">
        <f>+F9+0.5+VLOOKUP(F10,LSI!$F$2:$G$25,2)+VLOOKUP(F11,LSI!$H$2:$I$25,2)-12.1</f>
        <v>-2.5</v>
      </c>
      <c r="G13" s="14">
        <v>-2.9000000000000004</v>
      </c>
      <c r="H13" s="14">
        <v>-4.6999999999999993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5.6</v>
      </c>
      <c r="F14" s="11">
        <v>0.18</v>
      </c>
      <c r="G14" s="11">
        <v>1.44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110</v>
      </c>
      <c r="F16" s="11">
        <v>130</v>
      </c>
      <c r="G16" s="11">
        <v>140</v>
      </c>
      <c r="H16" s="11">
        <v>150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17</v>
      </c>
      <c r="F17" s="11">
        <v>28</v>
      </c>
      <c r="G17" s="11">
        <v>21</v>
      </c>
      <c r="H17" s="11">
        <v>51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16</v>
      </c>
      <c r="F18" s="11">
        <v>14</v>
      </c>
      <c r="G18" s="11">
        <v>52</v>
      </c>
      <c r="H18" s="11">
        <v>55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E20/1000</f>
        <v>0.152</v>
      </c>
      <c r="F19" s="14">
        <f t="shared" ref="F19:H19" si="1">F20/1000</f>
        <v>0.17599999999999999</v>
      </c>
      <c r="G19" s="14">
        <f t="shared" si="1"/>
        <v>0.19600000000000001</v>
      </c>
      <c r="H19" s="14">
        <f t="shared" si="1"/>
        <v>0.20300000000000001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152</v>
      </c>
      <c r="F20" s="15">
        <v>176</v>
      </c>
      <c r="G20" s="15">
        <v>196</v>
      </c>
      <c r="H20" s="15">
        <v>203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98</v>
      </c>
      <c r="F21" s="14">
        <v>9.3800000000000008</v>
      </c>
      <c r="G21" s="14">
        <v>31.93</v>
      </c>
      <c r="H21" s="14">
        <v>3.07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76.900000000000006</v>
      </c>
      <c r="F23" s="14">
        <v>91.3</v>
      </c>
      <c r="G23" s="14">
        <v>58.8</v>
      </c>
      <c r="H23" s="14">
        <v>96.7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207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209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130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132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201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195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43847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43847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132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43847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199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131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4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43847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43847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197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131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132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485ba0b-8b54-4b26-a1c0-8a4bc31186fb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E37C33A-9711-48BB-955B-8228AF1CD4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2020-01-09T02:58:28Z</cp:lastPrinted>
  <dcterms:created xsi:type="dcterms:W3CDTF">2017-07-10T05:27:40Z</dcterms:created>
  <dcterms:modified xsi:type="dcterms:W3CDTF">2020-01-16T22:56:44Z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