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32" documentId="13_ncr:1_{5278E66E-FC31-41E4-952E-6FE393837506}" xr6:coauthVersionLast="44" xr6:coauthVersionMax="44" xr10:uidLastSave="{8737684E-0F36-4BC7-BAD9-D71947B77A3B}"/>
  <bookViews>
    <workbookView xWindow="-120" yWindow="-120" windowWidth="29040" windowHeight="15840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H26" i="1"/>
  <c r="H25" i="1"/>
  <c r="D24" i="18"/>
  <c r="D25" i="18"/>
  <c r="I25" i="1"/>
  <c r="I26" i="1"/>
  <c r="D24" i="4"/>
  <c r="D25" i="4"/>
  <c r="E26" i="1"/>
  <c r="E25" i="1"/>
  <c r="K26" i="1"/>
  <c r="K25" i="1"/>
  <c r="G26" i="1"/>
  <c r="G25" i="1"/>
  <c r="J25" i="1"/>
  <c r="J26" i="1"/>
  <c r="F25" i="1"/>
  <c r="F26" i="1"/>
</calcChain>
</file>

<file path=xl/sharedStrings.xml><?xml version="1.0" encoding="utf-8"?>
<sst xmlns="http://schemas.openxmlformats.org/spreadsheetml/2006/main" count="1186" uniqueCount="210">
  <si>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</si>
  <si>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</si>
  <si>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</si>
  <si>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</si>
  <si>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</si>
  <si>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</si>
  <si>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</si>
  <si>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</si>
  <si>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</si>
  <si>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</si>
  <si>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</si>
  <si>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</si>
  <si>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</si>
  <si>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</si>
  <si>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</si>
  <si>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</si>
  <si>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</si>
  <si>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</si>
  <si>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</si>
  <si>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</si>
  <si>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</si>
  <si>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</si>
  <si>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</si>
  <si>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</si>
  <si>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</si>
  <si>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</si>
  <si>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</si>
  <si>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</si>
  <si>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</si>
  <si>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</si>
  <si>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</si>
  <si>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</si>
  <si>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</si>
  <si>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</si>
  <si>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</si>
  <si>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</si>
  <si>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</si>
  <si>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</si>
  <si>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</si>
  <si>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</si>
  <si>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</si>
  <si>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</si>
  <si>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</si>
  <si>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</si>
  <si>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</si>
  <si>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</si>
  <si>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</si>
  <si>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</si>
  <si>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</si>
  <si>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</si>
  <si>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</si>
  <si>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</si>
  <si>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</si>
  <si>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</si>
  <si>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</si>
  <si>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</si>
  <si>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</si>
  <si>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</si>
  <si>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</si>
  <si>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</si>
  <si>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</si>
  <si>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</si>
  <si>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</si>
  <si>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</si>
  <si>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</si>
  <si>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</si>
  <si>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</si>
  <si>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</si>
  <si>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</si>
  <si>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</si>
  <si>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</si>
  <si>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</si>
  <si>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</si>
  <si>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</si>
  <si>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</si>
  <si>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</si>
  <si>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</si>
  <si>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</si>
  <si>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</si>
  <si>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</si>
  <si>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</si>
  <si>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</si>
  <si>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</si>
  <si>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</si>
  <si>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</si>
  <si>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</si>
  <si>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</si>
  <si>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</si>
  <si>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</si>
  <si>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</si>
  <si>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</si>
  <si>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</si>
  <si>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</si>
  <si>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</si>
  <si>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</si>
  <si>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</si>
  <si>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</si>
  <si>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</si>
  <si>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</si>
  <si>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</si>
  <si>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</si>
  <si>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</si>
  <si>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</si>
  <si>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</si>
  <si>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</si>
  <si>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</si>
  <si>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</si>
  <si>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</si>
  <si>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</si>
  <si>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</si>
  <si>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</si>
  <si>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</si>
  <si>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</si>
  <si>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</si>
  <si>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</si>
  <si>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</si>
  <si>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</si>
  <si>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</si>
  <si>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</si>
  <si>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</si>
  <si>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</si>
  <si>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</si>
  <si>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</si>
  <si>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</si>
  <si>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</si>
  <si>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</si>
  <si>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</si>
  <si>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</si>
  <si>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</si>
  <si>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</si>
  <si>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</si>
  <si>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</si>
  <si>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</si>
  <si>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</si>
  <si>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</si>
  <si>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</si>
  <si>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</si>
  <si>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</si>
  <si>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</si>
  <si>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</si>
  <si>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</si>
  <si>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</si>
  <si>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</si>
  <si>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</si>
  <si>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</si>
  <si>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</si>
  <si>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</si>
  <si>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</si>
  <si>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</si>
  <si>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</si>
  <si>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</si>
  <si>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</si>
  <si>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</si>
  <si>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</si>
  <si>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</si>
  <si>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</si>
  <si>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</si>
  <si>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</si>
  <si>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</si>
  <si>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</si>
  <si>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</si>
  <si>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</si>
  <si>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</si>
  <si>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</si>
  <si>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</si>
  <si>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</si>
  <si>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</si>
  <si>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</si>
  <si>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</si>
  <si>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</si>
  <si>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</si>
  <si>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</si>
  <si>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</si>
  <si>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</si>
  <si>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</si>
  <si>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</si>
  <si>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</si>
  <si>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</si>
  <si>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</si>
  <si>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</si>
  <si>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</si>
  <si>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</si>
  <si>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</si>
  <si>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</si>
  <si>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</si>
  <si>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</si>
  <si>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</si>
  <si>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</si>
  <si>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</si>
  <si>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</si>
  <si>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</si>
  <si>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</si>
  <si>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</si>
  <si>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</si>
  <si>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</si>
  <si>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</si>
  <si>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</si>
  <si>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</si>
  <si>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</si>
  <si>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</si>
  <si>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</si>
  <si>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</si>
  <si>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</si>
  <si>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DAIRYPRO 2010 LTD</t>
  </si>
  <si>
    <t xml:space="preserve">MARK HENDERSON </t>
  </si>
  <si>
    <t>20200205SRT01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</si>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</sst>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155</v>
      </c>
    </row>
    <row r="4" spans="1:11" ht="15.75">
      <c r="B4" s="3" t="s">
        <v>204</v>
      </c>
      <c r="F4" s="8"/>
      <c r="G4" s="8"/>
      <c r="H4" s="9" t="s">
        <v>56</v>
      </c>
      <c r="J4" s="70">
        <f ca="1">TODAY()</f>
        <v>43871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43871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I24" sqref="I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43866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6.6</v>
      </c>
      <c r="G9" s="14">
        <v>7.2</v>
      </c>
      <c r="H9" s="14">
        <v>6.4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120</v>
      </c>
      <c r="F10" s="11">
        <v>145</v>
      </c>
      <c r="G10" s="11">
        <v>145</v>
      </c>
      <c r="H10" s="11">
        <v>30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75</v>
      </c>
      <c r="F11" s="11">
        <v>85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47.862746653519338</v>
      </c>
      <c r="F12" s="15">
        <f t="shared" ref="F12:H12" si="0">2*(F10-(5*10^(F9-10)))/(1+(0.94*10^(F9-10)))*10^(6-F9)</f>
        <v>72.816457085299916</v>
      </c>
      <c r="G12" s="15">
        <f t="shared" si="0"/>
        <v>18.269545029032468</v>
      </c>
      <c r="H12" s="15">
        <f t="shared" si="0"/>
        <v>23.879791800658744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-1.3999999999999986</v>
      </c>
      <c r="F13" s="14">
        <f>+F9+0.5+VLOOKUP(F10,LSI!$F$2:$G$25,2)+VLOOKUP(F11,LSI!$H$2:$I$25,2)-12.1</f>
        <v>-1.4000000000000004</v>
      </c>
      <c r="G13" s="14">
        <v>-2</v>
      </c>
      <c r="H13" s="14">
        <v>-3.5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0.08</v>
      </c>
      <c r="F14" s="11">
        <v>0.11</v>
      </c>
      <c r="G14" s="11">
        <v>0.03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180</v>
      </c>
      <c r="F16" s="11">
        <v>180</v>
      </c>
      <c r="G16" s="11">
        <v>180</v>
      </c>
      <c r="H16" s="11">
        <v>330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</v>
      </c>
      <c r="F17" s="11">
        <v>5</v>
      </c>
      <c r="G17" s="11">
        <v>6</v>
      </c>
      <c r="H17" s="11">
        <v>100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23</v>
      </c>
      <c r="F18" s="11">
        <v>23</v>
      </c>
      <c r="G18" s="11">
        <v>96</v>
      </c>
      <c r="H18" s="11">
        <v>110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0.25600000000000001</v>
      </c>
      <c r="F19" s="14">
        <f t="shared" ref="F19:H19" si="1">F20/1000</f>
        <v>0.25800000000000001</v>
      </c>
      <c r="G19" s="14">
        <f t="shared" si="1"/>
        <v>0.25600000000000001</v>
      </c>
      <c r="H19" s="14">
        <f t="shared" si="1"/>
        <v>0.32600000000000001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256</v>
      </c>
      <c r="F20" s="15">
        <v>258</v>
      </c>
      <c r="G20" s="15">
        <v>256</v>
      </c>
      <c r="H20" s="15">
        <v>326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1.45</v>
      </c>
      <c r="F21" s="14">
        <v>1.91</v>
      </c>
      <c r="G21" s="14">
        <v>0.3</v>
      </c>
      <c r="H21" s="14" t="s">
        <v>41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81.5</v>
      </c>
      <c r="F23" s="14">
        <v>81.900000000000006</v>
      </c>
      <c r="G23" s="14">
        <v>78.400000000000006</v>
      </c>
      <c r="H23" s="14">
        <v>98.2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43871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43871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9e3d8395-3b78-4cee-bcbb-a4d4a59b9b2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664E972-CED8-4A3A-AFB7-F341B2420C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2020-02-10T01:37:57Z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