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41" documentId="13_ncr:1_{5278E66E-FC31-41E4-952E-6FE393837506}" xr6:coauthVersionLast="44" xr6:coauthVersionMax="44" xr10:uidLastSave="{79733878-C046-41D5-8E40-FAF03A5BB4B7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K26" i="1" l="1"/>
  <c r="K25" i="1"/>
  <c r="D24" i="18"/>
  <c r="D25" i="18"/>
  <c r="D24" i="4"/>
  <c r="D25" i="4"/>
  <c r="G26" i="1"/>
  <c r="G25" i="1"/>
  <c r="H26" i="1"/>
  <c r="H25" i="1"/>
  <c r="I25" i="1"/>
  <c r="I26" i="1"/>
  <c r="F26" i="1"/>
  <c r="F25" i="1"/>
  <c r="E26" i="1"/>
  <c r="E25" i="1"/>
  <c r="J25" i="1"/>
  <c r="J26" i="1"/>
</calcChain>
</file>

<file path=xl/sharedStrings.xml><?xml version="1.0" encoding="utf-8"?>
<sst xmlns="http://schemas.openxmlformats.org/spreadsheetml/2006/main" count="1184" uniqueCount="208">
  <si>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</si>
  <si>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</si>
  <si>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</si>
  <si>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</si>
  <si>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</si>
  <si>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</si>
  <si>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</si>
  <si>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</si>
  <si>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</si>
  <si>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</si>
  <si>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</si>
  <si>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</si>
  <si>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</si>
  <si>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</si>
  <si>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</si>
  <si>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</si>
  <si>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</si>
  <si>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</si>
  <si>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</si>
  <si>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</si>
  <si>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</si>
  <si>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</si>
  <si>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</si>
  <si>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</si>
  <si>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</si>
  <si>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</si>
  <si>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</si>
  <si>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</si>
  <si>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</si>
  <si>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</si>
  <si>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</si>
  <si>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</si>
  <si>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</si>
  <si>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</si>
  <si>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</si>
  <si>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</si>
  <si>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</si>
  <si>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</si>
  <si>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</si>
  <si>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</si>
  <si>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</si>
  <si>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</si>
  <si>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</si>
  <si>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</si>
  <si>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</si>
  <si>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</si>
  <si>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</si>
  <si>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</si>
  <si>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</si>
  <si>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</si>
  <si>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</si>
  <si>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</si>
  <si>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</si>
  <si>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</si>
  <si>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</si>
  <si>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</si>
  <si>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</si>
  <si>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</si>
  <si>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</si>
  <si>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</si>
  <si>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</si>
  <si>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</si>
  <si>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</si>
  <si>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</si>
  <si>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</si>
  <si>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</si>
  <si>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</si>
  <si>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</si>
  <si>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</si>
  <si>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</si>
  <si>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</si>
  <si>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</si>
  <si>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</si>
  <si>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</si>
  <si>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</si>
  <si>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</si>
  <si>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</si>
  <si>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</si>
  <si>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</si>
  <si>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</si>
  <si>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</si>
  <si>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</si>
  <si>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</si>
  <si>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</si>
  <si>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</si>
  <si>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</si>
  <si>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</si>
  <si>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</si>
  <si>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</si>
  <si>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</si>
  <si>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</si>
  <si>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</si>
  <si>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</si>
  <si>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</si>
  <si>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</si>
  <si>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</si>
  <si>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</si>
  <si>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</si>
  <si>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</si>
  <si>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</si>
  <si>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</si>
  <si>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</si>
  <si>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</si>
  <si>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</si>
  <si>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</si>
  <si>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</si>
  <si>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</si>
  <si>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</si>
  <si>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</si>
  <si>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</si>
  <si>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</si>
  <si>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</si>
  <si>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</si>
  <si>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</si>
  <si>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</si>
  <si>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</si>
  <si>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</si>
  <si>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</si>
  <si>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</si>
  <si>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</si>
  <si>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</si>
  <si>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</si>
  <si>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</si>
  <si>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</si>
  <si>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</si>
  <si>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</si>
  <si>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</si>
  <si>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</si>
  <si>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</si>
  <si>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</si>
  <si>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</si>
  <si>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</si>
  <si>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</si>
  <si>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</si>
  <si>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</si>
  <si>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</si>
  <si>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</si>
  <si>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</si>
  <si>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</si>
  <si>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</si>
  <si>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</si>
  <si>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</si>
  <si>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</si>
  <si>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</si>
  <si>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</si>
  <si>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</si>
  <si>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</si>
  <si>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</si>
  <si>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</si>
  <si>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</si>
  <si>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</si>
  <si>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</si>
  <si>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</si>
  <si>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</si>
  <si>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</si>
  <si>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</si>
  <si>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</si>
  <si>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</si>
  <si>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</si>
  <si>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</si>
  <si>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</si>
  <si>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</si>
  <si>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</si>
  <si>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</si>
  <si>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</si>
  <si>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</si>
  <si>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</si>
  <si>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</si>
  <si>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</si>
  <si>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</si>
  <si>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</si>
  <si>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</si>
  <si>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</si>
  <si>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</si>
  <si>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</si>
  <si>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</si>
  <si>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</si>
  <si>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</si>
  <si>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</si>
  <si>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</si>
  <si>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</si>
  <si>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</si>
  <si>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</si>
  <si>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</si>
  <si>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</si>
  <si>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</si>
  <si>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</si>
  <si>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</si>
  <si>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</si>
  <si>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</si>
  <si>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</si>
  <si>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</si>
  <si>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</si>
  <si>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</si>
  <si>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</si>
  <si>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</si>
  <si>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</si>
  <si>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</si>
  <si>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</si>
  <si>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</si>
  <si>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</si>
  <si>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</si>
  <si>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</si>
  <si>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R&amp;G McCULLOUGH / 51 Kon Tiki Rd</t>
  </si>
  <si>
    <t xml:space="preserve">The sample was slightly discoloured with no significant sediment </t>
  </si>
  <si>
    <t xml:space="preserve">The sample was discoloured with no significant sediment </t>
  </si>
  <si>
    <t>20200217SRT02</t>
  </si>
  <si>
    <t xml:space="preserve">WAIHI FARM &amp; INDUSTRIAL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</si>
</sst>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5" zoomScale="130" zoomScaleNormal="110" zoomScalePageLayoutView="130" workbookViewId="0">
      <selection activeCell="B13" sqref="B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207</v>
      </c>
      <c r="F3" s="8"/>
      <c r="G3" s="8"/>
      <c r="H3" s="9" t="s">
        <v>154</v>
      </c>
      <c r="J3" s="69" t="s">
        <v>206</v>
      </c>
    </row>
    <row r="4" spans="1:10" ht="15.75">
      <c r="B4" s="3" t="s">
        <v>203</v>
      </c>
      <c r="F4" s="8"/>
      <c r="G4" s="8"/>
      <c r="H4" s="9" t="s">
        <v>56</v>
      </c>
      <c r="J4" s="70">
        <v>43878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43885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6.8</v>
      </c>
      <c r="G9" s="14">
        <v>6.5</v>
      </c>
      <c r="H9" s="14">
        <v>6.2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>
        <v>140</v>
      </c>
      <c r="G10" s="11">
        <v>75</v>
      </c>
      <c r="H10" s="11">
        <v>90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 t="s">
        <v>38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49.994300535749638</v>
      </c>
      <c r="F12" s="15">
        <f t="shared" ref="F12:H12" si="0">2*(F10-(5*10^(F9-10)))/(1+(0.94*10^(F9-10)))*10^(6-F9)</f>
        <v>44.34970558279597</v>
      </c>
      <c r="G12" s="15">
        <f t="shared" si="0"/>
        <v>47.419069389728755</v>
      </c>
      <c r="H12" s="15">
        <f t="shared" si="0"/>
        <v>113.55440467575794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-3.5999999999999996</v>
      </c>
      <c r="F13" s="14">
        <v>-2.4000000000000004</v>
      </c>
      <c r="G13" s="14">
        <v>-2.9000000000000004</v>
      </c>
      <c r="H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0.98</v>
      </c>
      <c r="F14" s="11">
        <v>0.17</v>
      </c>
      <c r="G14" s="11">
        <v>0.06</v>
      </c>
      <c r="H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800</v>
      </c>
      <c r="G16" s="11">
        <v>470</v>
      </c>
      <c r="H16" s="11">
        <v>1270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62</v>
      </c>
      <c r="F17" s="11">
        <v>325</v>
      </c>
      <c r="G17" s="11">
        <v>165</v>
      </c>
      <c r="H17" s="11">
        <v>500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21</v>
      </c>
      <c r="F18" s="11">
        <v>280</v>
      </c>
      <c r="G18" s="11">
        <v>170</v>
      </c>
      <c r="H18" s="11">
        <v>490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0.20599999999999999</v>
      </c>
      <c r="F19" s="14">
        <f t="shared" ref="F19:H19" si="1">F20/1000</f>
        <v>1.1279999999999999</v>
      </c>
      <c r="G19" s="14">
        <f t="shared" si="1"/>
        <v>0.65300000000000002</v>
      </c>
      <c r="H19" s="14">
        <f t="shared" si="1"/>
        <v>1.8009999999999999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206</v>
      </c>
      <c r="F20" s="15">
        <v>1128</v>
      </c>
      <c r="G20" s="15">
        <v>653</v>
      </c>
      <c r="H20" s="15">
        <v>1801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16.97</v>
      </c>
      <c r="F21" s="14">
        <v>25.59</v>
      </c>
      <c r="G21" s="14">
        <v>9.8000000000000007</v>
      </c>
      <c r="H21" s="14">
        <v>4.66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>
        <v>25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97.7</v>
      </c>
      <c r="F23" s="14">
        <v>90.7</v>
      </c>
      <c r="G23" s="14">
        <v>0.3</v>
      </c>
      <c r="H23" s="14">
        <v>49.2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204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204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132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43885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333BA1-C2C6-4EBA-98C6-896122E039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2020-02-23T21:25:12Z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