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MWTBusinessUnit/Shared Documents/Acqua OneDrive/Acqua by Davey/1. NZ Team File/Analysis/2021/01 January/"/>
    </mc:Choice>
  </mc:AlternateContent>
  <xr:revisionPtr revIDLastSave="61" documentId="6_{ABB9D3E0-2956-4B4A-8827-2A11F85587CA}" xr6:coauthVersionLast="46" xr6:coauthVersionMax="46" xr10:uidLastSave="{91B1F713-4FBE-4F79-8958-812978613BAC}"/>
  <bookViews>
    <workbookView xWindow="26895" yWindow="-2490" windowWidth="22575" windowHeight="14925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9" l="1"/>
  <c r="D25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 l="1"/>
  <c r="F19" i="9"/>
  <c r="G19" i="9"/>
  <c r="H19" i="9"/>
  <c r="K26" i="1"/>
  <c r="K25" i="1"/>
  <c r="J26" i="1"/>
  <c r="J25" i="1"/>
  <c r="D24" i="4"/>
  <c r="D25" i="4"/>
  <c r="I25" i="1"/>
  <c r="I26" i="1"/>
  <c r="F26" i="1"/>
  <c r="F25" i="1"/>
  <c r="G26" i="1"/>
  <c r="G25" i="1"/>
  <c r="E26" i="1"/>
  <c r="E25" i="1"/>
  <c r="H25" i="1"/>
  <c r="H26" i="1"/>
</calcChain>
</file>

<file path=xl/sharedStrings.xml><?xml version="1.0" encoding="utf-8"?>
<sst xmlns="http://schemas.openxmlformats.org/spreadsheetml/2006/main" count="1191" uniqueCount="207">
  <si>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</si>
  <si>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</si>
  <si>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</si>
  <si>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</si>
  <si>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</si>
  <si>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</si>
  <si>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</si>
  <si>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</si>
  <si>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</si>
  <si>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</si>
  <si>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</si>
  <si>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</si>
  <si>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</si>
  <si>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</si>
  <si>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</si>
  <si>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</si>
  <si>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</si>
  <si>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</si>
  <si>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</si>
  <si>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</si>
  <si>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</si>
  <si>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</si>
  <si>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</si>
  <si>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</si>
  <si>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</si>
  <si>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</si>
  <si>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</si>
  <si>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</si>
  <si>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</si>
  <si>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</si>
  <si>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</si>
  <si>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</si>
  <si>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</si>
  <si>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</si>
  <si>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</si>
  <si>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</si>
  <si>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</si>
  <si>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</si>
  <si>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</si>
  <si>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</si>
  <si>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</si>
  <si>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</si>
  <si>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</si>
  <si>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</si>
  <si>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</si>
  <si>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</si>
  <si>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</si>
  <si>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</si>
  <si>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</si>
  <si>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</si>
  <si>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</si>
  <si>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</si>
  <si>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</si>
  <si>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</si>
  <si>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</si>
  <si>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</si>
  <si>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</si>
  <si>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</si>
  <si>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</si>
  <si>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</si>
  <si>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</si>
  <si>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</si>
  <si>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</si>
  <si>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</si>
  <si>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</si>
  <si>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</si>
  <si>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</si>
  <si>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</si>
  <si>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</si>
  <si>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</si>
  <si>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</si>
  <si>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</si>
  <si>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</si>
  <si>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</si>
  <si>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</si>
  <si>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</si>
  <si>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</si>
  <si>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</si>
  <si>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</si>
  <si>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</si>
  <si>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</si>
  <si>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</si>
  <si>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</si>
  <si>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</si>
  <si>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</si>
  <si>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</si>
  <si>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</si>
  <si>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</si>
  <si>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</si>
  <si>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</si>
  <si>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</si>
  <si>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</si>
  <si>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</si>
  <si>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</si>
  <si>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</si>
  <si>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</si>
  <si>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</si>
  <si>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</si>
  <si>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</si>
  <si>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</si>
  <si>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</si>
  <si>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</si>
  <si>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</si>
  <si>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</si>
  <si>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</si>
  <si>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</si>
  <si>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</si>
  <si>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</si>
  <si>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</si>
  <si>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</si>
  <si>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</si>
  <si>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</si>
  <si>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</si>
  <si>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</si>
  <si>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</si>
  <si>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</si>
  <si>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</si>
  <si>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</si>
  <si>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</si>
  <si>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</si>
  <si>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</si>
  <si>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</si>
  <si>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</si>
  <si>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</si>
  <si>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</si>
  <si>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</si>
  <si>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</si>
  <si>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</si>
  <si>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</si>
  <si>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</si>
  <si>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</si>
  <si>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</si>
  <si>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</si>
  <si>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</si>
  <si>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</si>
  <si>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</si>
  <si>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</si>
  <si>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</si>
  <si>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</si>
  <si>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</si>
  <si>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</si>
  <si>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</si>
  <si>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</si>
  <si>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</si>
  <si>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</si>
  <si>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</si>
  <si>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</si>
  <si>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</si>
  <si>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</si>
  <si>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</si>
  <si>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</si>
  <si>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</si>
  <si>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</si>
  <si>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</si>
  <si>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</si>
  <si>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</si>
  <si>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</si>
  <si>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</si>
  <si>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</si>
  <si>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</si>
  <si>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</si>
  <si>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</si>
  <si>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</si>
  <si>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</si>
  <si>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</si>
  <si>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</si>
  <si>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</si>
  <si>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</si>
  <si>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</si>
  <si>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</si>
  <si>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</si>
  <si>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</si>
  <si>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</si>
  <si>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</si>
  <si>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</si>
  <si>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</si>
  <si>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</si>
  <si>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</si>
  <si>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</si>
  <si>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</si>
  <si>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</si>
  <si>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</si>
  <si>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</si>
  <si>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</si>
  <si>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</si>
  <si>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</si>
  <si>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</si>
  <si>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</si>
  <si>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</si>
  <si>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</si>
  <si>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</si>
  <si>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</si>
  <si>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</si>
  <si>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</si>
  <si>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</si>
  <si>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</si>
  <si>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</si>
  <si>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</si>
  <si>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</si>
  <si>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</si>
  <si>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</si>
  <si>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</si>
  <si>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</si>
  <si>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LIFESTYLE &amp; DAIRY PUMPS LTD</t>
  </si>
  <si>
    <t xml:space="preserve">ANASTASIA CARLSON </t>
  </si>
  <si>
    <t>202100115SRT01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</si>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</sst>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203</v>
      </c>
      <c r="F3" s="8"/>
      <c r="G3" s="8"/>
      <c r="H3" s="9" t="s">
        <v>152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44211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44211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49" zoomScaleNormal="100" workbookViewId="0">
      <selection activeCell="Q72" sqref="Q72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44211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44211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4" zoomScale="130" zoomScaleNormal="110" zoomScalePageLayoutView="130" workbookViewId="0">
      <selection activeCell="E23" sqref="E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44211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44211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6.7</v>
      </c>
      <c r="F9" s="14">
        <v>6.6</v>
      </c>
      <c r="G9" s="14">
        <v>6.8</v>
      </c>
      <c r="H9" s="14">
        <v>7.4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65</v>
      </c>
      <c r="F10" s="11">
        <v>65</v>
      </c>
      <c r="G10" s="11">
        <v>60</v>
      </c>
      <c r="H10" s="11">
        <v>20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60</v>
      </c>
      <c r="F11" s="11">
        <v>65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25.925196319816134</v>
      </c>
      <c r="F12" s="15">
        <f t="shared" ref="F12:H12" si="0">2*(F10-(5*10^(F9-10)))/(1+(0.94*10^(F9-10)))*10^(6-F9)</f>
        <v>32.641308554972092</v>
      </c>
      <c r="G12" s="15">
        <f t="shared" si="0"/>
        <v>19.006445588483047</v>
      </c>
      <c r="H12" s="15">
        <f t="shared" si="0"/>
        <v>1.5876798949234863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-1.8000000000000007</v>
      </c>
      <c r="F13" s="14">
        <f>+F9+0.5+VLOOKUP(F10,LSI!$F$2:$G$25,2)+VLOOKUP(F11,LSI!$H$2:$I$25,2)-12.1</f>
        <v>-1.7999999999999989</v>
      </c>
      <c r="G13" s="14">
        <v>-2.8000000000000007</v>
      </c>
      <c r="H13" s="14">
        <v>-2.6999999999999993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 t="s">
        <v>40</v>
      </c>
      <c r="F14" s="11">
        <v>0.09</v>
      </c>
      <c r="G14" s="11">
        <v>0.04</v>
      </c>
      <c r="H14" s="11">
        <v>0.02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150</v>
      </c>
      <c r="F16" s="11">
        <v>150</v>
      </c>
      <c r="G16" s="11">
        <v>180</v>
      </c>
      <c r="H16" s="11">
        <v>170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28</v>
      </c>
      <c r="F17" s="11">
        <v>25</v>
      </c>
      <c r="G17" s="11">
        <v>21</v>
      </c>
      <c r="H17" s="11">
        <v>84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21</v>
      </c>
      <c r="F18" s="11">
        <v>21</v>
      </c>
      <c r="G18" s="11">
        <v>62</v>
      </c>
      <c r="H18" s="11">
        <v>63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20.9</v>
      </c>
      <c r="F19" s="14">
        <f t="shared" ref="F19:H19" si="1">F20/10</f>
        <v>21.4</v>
      </c>
      <c r="G19" s="14">
        <f t="shared" si="1"/>
        <v>25.4</v>
      </c>
      <c r="H19" s="14">
        <f t="shared" si="1"/>
        <v>23.1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209</v>
      </c>
      <c r="F20" s="15">
        <v>214</v>
      </c>
      <c r="G20" s="15">
        <v>254</v>
      </c>
      <c r="H20" s="15">
        <v>231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 t="s">
        <v>41</v>
      </c>
      <c r="F21" s="14" t="s">
        <v>41</v>
      </c>
      <c r="G21" s="14" t="s">
        <v>41</v>
      </c>
      <c r="H21" s="14" t="s">
        <v>41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99.3</v>
      </c>
      <c r="F23" s="14">
        <v>99.4</v>
      </c>
      <c r="G23" s="14">
        <v>2.4</v>
      </c>
      <c r="H23" s="14">
        <v>98.3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206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F2E9A811-775B-4F5A-9CE9-0AC27DBC3A69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570979C5-C190-4E3D-98DF-ED0F6A79D3B4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A25" sqref="A25:XFD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44211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44211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44211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44211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44211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172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76A0EA-1196-43A4-AF47-68D4CFCB9D31}"/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2021-01-15T01:56:02Z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