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veywaterproducts.sharepoint.com/sites/DWPMWTBusinessUnit/Shared Documents/Acqua OneDrive/Acqua by Davey/1. NZ Team File/Analysis/2021/01 January/"/>
    </mc:Choice>
  </mc:AlternateContent>
  <xr:revisionPtr revIDLastSave="6" documentId="6_{ABB9D3E0-2956-4B4A-8827-2A11F85587CA}" xr6:coauthVersionLast="46" xr6:coauthVersionMax="46" xr10:uidLastSave="{0C7FD9F6-EA29-4BD6-867F-EF3E6C7796D5}"/>
  <bookViews>
    <workbookView xWindow="24855" yWindow="-1515" windowWidth="21600" windowHeight="12825" activeTab="5" xr2:uid="{00000000-000D-0000-FFFF-FFFF00000000}"/>
  </bookViews>
  <sheets>
    <sheet name="R-CHE" sheetId="18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8" l="1"/>
  <c r="J1" i="18" l="1"/>
  <c r="J1" i="9"/>
  <c r="J1" i="1"/>
  <c r="G28" i="18" l="1"/>
  <c r="G27" i="18"/>
  <c r="G26" i="18"/>
  <c r="G23" i="18"/>
  <c r="G22" i="18"/>
  <c r="G21" i="18"/>
  <c r="G20" i="18"/>
  <c r="G19" i="18"/>
  <c r="G18" i="18"/>
  <c r="G17" i="18"/>
  <c r="G16" i="18"/>
  <c r="G15" i="18"/>
  <c r="G11" i="18"/>
  <c r="G10" i="18"/>
  <c r="G9" i="18"/>
  <c r="G8" i="18"/>
  <c r="D14" i="18"/>
  <c r="G14" i="18" s="1"/>
  <c r="D13" i="18" l="1"/>
  <c r="G13" i="18" s="1"/>
  <c r="D12" i="18"/>
  <c r="G12" i="18" s="1"/>
  <c r="J5" i="18"/>
  <c r="J4" i="18"/>
  <c r="G11" i="10" l="1"/>
  <c r="G10" i="10"/>
  <c r="F15" i="1"/>
  <c r="G15" i="1"/>
  <c r="H15" i="1"/>
  <c r="I15" i="1"/>
  <c r="J15" i="1"/>
  <c r="K15" i="1"/>
  <c r="E15" i="1"/>
  <c r="F13" i="9"/>
  <c r="G13" i="9"/>
  <c r="H13" i="9"/>
  <c r="I13" i="9"/>
  <c r="J13" i="9"/>
  <c r="K13" i="9"/>
  <c r="E13" i="9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5" i="10" l="1"/>
  <c r="K12" i="9" l="1"/>
  <c r="J12" i="9"/>
  <c r="I12" i="9"/>
  <c r="H12" i="9"/>
  <c r="G12" i="9"/>
  <c r="F12" i="9"/>
  <c r="E12" i="9"/>
  <c r="J5" i="9"/>
  <c r="J4" i="9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D24" i="18" l="1"/>
  <c r="G26" i="1" l="1"/>
  <c r="G25" i="1"/>
  <c r="I19" i="9"/>
  <c r="I20" i="9"/>
  <c r="D25" i="4"/>
  <c r="D24" i="4"/>
  <c r="H20" i="9"/>
  <c r="H19" i="9"/>
  <c r="K26" i="1"/>
  <c r="K25" i="1"/>
  <c r="E26" i="1"/>
  <c r="E25" i="1"/>
  <c r="J20" i="9"/>
  <c r="J19" i="9"/>
  <c r="J25" i="1"/>
  <c r="J26" i="1"/>
  <c r="E20" i="9"/>
  <c r="E19" i="9"/>
  <c r="F26" i="1"/>
  <c r="F25" i="1"/>
  <c r="K20" i="9"/>
  <c r="K19" i="9"/>
  <c r="I26" i="1"/>
  <c r="I25" i="1"/>
  <c r="G20" i="9"/>
  <c r="G19" i="9"/>
  <c r="H26" i="1"/>
  <c r="H25" i="1"/>
  <c r="F20" i="9"/>
  <c r="F19" i="9"/>
</calcChain>
</file>

<file path=xl/sharedStrings.xml><?xml version="1.0" encoding="utf-8"?>
<sst xmlns="http://schemas.openxmlformats.org/spreadsheetml/2006/main" count="1185" uniqueCount="204">
  <si>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</si>
  <si>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</si>
  <si>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</si>
  <si>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</si>
  <si>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</si>
  <si>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</si>
  <si>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</si>
  <si>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</si>
  <si>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</si>
  <si>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</si>
  <si>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</si>
  <si>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</si>
  <si>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</si>
  <si>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</si>
  <si>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</si>
  <si>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</si>
  <si>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</si>
  <si>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</si>
  <si>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</si>
  <si>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</si>
  <si>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</si>
  <si>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</si>
  <si>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</si>
  <si>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</si>
  <si>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</si>
  <si>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</si>
  <si>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</si>
  <si>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</si>
  <si>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</si>
  <si>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</si>
  <si>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</si>
  <si>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</si>
  <si>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</si>
  <si>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</si>
  <si>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</si>
  <si>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</si>
  <si>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</si>
  <si>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</si>
  <si>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</si>
  <si>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</si>
  <si>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</si>
  <si>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</si>
  <si>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</si>
  <si>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</si>
  <si>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</si>
  <si>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</si>
  <si>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</si>
  <si>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</si>
  <si>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</si>
  <si>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</si>
  <si>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</si>
  <si>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</si>
  <si>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</si>
  <si>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</si>
  <si>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</si>
  <si>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</si>
  <si>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</si>
  <si>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</si>
  <si>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</si>
  <si>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</si>
  <si>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</si>
  <si>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</si>
  <si>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</si>
  <si>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</si>
  <si>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</si>
  <si>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</si>
  <si>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</si>
  <si>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</si>
  <si>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</si>
  <si>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</si>
  <si>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</si>
  <si>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</si>
  <si>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</si>
  <si>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</si>
  <si>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</si>
  <si>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</si>
  <si>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</si>
  <si>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</si>
  <si>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</si>
  <si>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</si>
  <si>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</si>
  <si>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</si>
  <si>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</si>
  <si>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</si>
  <si>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</si>
  <si>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</si>
  <si>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</si>
  <si>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</si>
  <si>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</si>
  <si>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</si>
  <si>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</si>
  <si>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</si>
  <si>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</si>
  <si>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</si>
  <si>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</si>
  <si>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</si>
  <si>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</si>
  <si>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</si>
  <si>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</si>
  <si>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</si>
  <si>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</si>
  <si>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</si>
  <si>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</si>
  <si>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</si>
  <si>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</si>
  <si>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</si>
  <si>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</si>
  <si>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</si>
  <si>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</si>
  <si>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</si>
  <si>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</si>
  <si>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</si>
  <si>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</si>
  <si>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</si>
  <si>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</si>
  <si>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</si>
  <si>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</si>
  <si>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</si>
  <si>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</si>
  <si>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</si>
  <si>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</si>
  <si>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</si>
  <si>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</si>
  <si>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</si>
  <si>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</si>
  <si>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</si>
  <si>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</si>
  <si>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</si>
  <si>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</si>
  <si>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</si>
  <si>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</si>
  <si>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</si>
  <si>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</si>
  <si>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</si>
  <si>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</si>
  <si>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</si>
  <si>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</si>
  <si>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</si>
  <si>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</si>
  <si>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</si>
  <si>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</si>
  <si>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</si>
  <si>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</si>
  <si>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</si>
  <si>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</si>
  <si>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</si>
  <si>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</si>
  <si>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</si>
  <si>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</si>
  <si>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</si>
  <si>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</si>
  <si>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</si>
  <si>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</si>
  <si>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</si>
  <si>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</si>
  <si>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</si>
  <si>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</si>
  <si>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</si>
  <si>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</si>
  <si>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</si>
  <si>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</si>
  <si>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</si>
  <si>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</si>
  <si>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</si>
  <si>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</si>
  <si>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</si>
  <si>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</si>
  <si>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</si>
  <si>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</si>
  <si>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</si>
  <si>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</si>
  <si>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</si>
  <si>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</si>
  <si>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</si>
  <si>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</si>
  <si>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</si>
  <si>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</si>
  <si>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</si>
  <si>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</si>
  <si>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</si>
  <si>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</si>
  <si>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</si>
  <si>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</si>
  <si>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</si>
  <si>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</si>
  <si>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</si>
  <si>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</si>
  <si>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</si>
  <si>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</si>
  <si>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</si>
  <si>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</si>
  <si>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</si>
  <si>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</si>
  <si>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</si>
  <si>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</si>
  <si>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</si>
  <si>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20170714SRT01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</si>
  <si>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</si>
  <si>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</si>
  <si>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</si>
  <si>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</si>
  <si>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>Rev4.0</t>
  </si>
  <si>
    <t>Guideline Value - Drinking Water Standards for New Zealand 2005 (Revised 2018)</t>
  </si>
  <si>
    <t>Maximum Acceptable Value - Drinking Water Standards for New Zealand 2005 (Revised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</si>
</sst>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40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38</xdr:row>
      <xdr:rowOff>146538</xdr:rowOff>
    </xdr:from>
    <xdr:to>
      <xdr:col>1</xdr:col>
      <xdr:colOff>1164550</xdr:colOff>
      <xdr:row>41</xdr:row>
      <xdr:rowOff>58614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9510" y="7166463"/>
          <a:ext cx="1127915" cy="455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36634</xdr:colOff>
      <xdr:row>29</xdr:row>
      <xdr:rowOff>139211</xdr:rowOff>
    </xdr:from>
    <xdr:to>
      <xdr:col>1</xdr:col>
      <xdr:colOff>1164549</xdr:colOff>
      <xdr:row>32</xdr:row>
      <xdr:rowOff>51288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1BC6-733A-4626-85AF-5F9768AB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2" y="5575788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43963</xdr:colOff>
      <xdr:row>35</xdr:row>
      <xdr:rowOff>117231</xdr:rowOff>
    </xdr:from>
    <xdr:to>
      <xdr:col>1</xdr:col>
      <xdr:colOff>1171878</xdr:colOff>
      <xdr:row>38</xdr:row>
      <xdr:rowOff>29307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1" y="6469673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43962</xdr:colOff>
      <xdr:row>48</xdr:row>
      <xdr:rowOff>5506</xdr:rowOff>
    </xdr:from>
    <xdr:to>
      <xdr:col>1</xdr:col>
      <xdr:colOff>1033097</xdr:colOff>
      <xdr:row>50</xdr:row>
      <xdr:rowOff>43961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90500" y="8929698"/>
          <a:ext cx="989135" cy="4048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21</xdr:row>
      <xdr:rowOff>109904</xdr:rowOff>
    </xdr:from>
    <xdr:to>
      <xdr:col>1</xdr:col>
      <xdr:colOff>1164550</xdr:colOff>
      <xdr:row>24</xdr:row>
      <xdr:rowOff>21980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83173" y="4081096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47</xdr:row>
      <xdr:rowOff>131885</xdr:rowOff>
    </xdr:from>
    <xdr:to>
      <xdr:col>1</xdr:col>
      <xdr:colOff>1157222</xdr:colOff>
      <xdr:row>50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46B76-B340-42B0-8C07-D61E272765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75845" y="8872904"/>
          <a:ext cx="1127915" cy="4615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7\10%20October\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8\08%20August\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K126"/>
  <sheetViews>
    <sheetView view="pageLayout" topLeftCell="A4" zoomScale="130" zoomScaleNormal="110" zoomScalePageLayoutView="130" workbookViewId="0">
      <selection activeCell="D8" sqref="D8:D1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Rev4.0</v>
      </c>
    </row>
    <row r="2" spans="1:11">
      <c r="J2" s="13"/>
    </row>
    <row r="3" spans="1:11">
      <c r="B3" s="1" t="s">
        <v>59</v>
      </c>
      <c r="F3" s="8"/>
      <c r="G3" s="8"/>
      <c r="H3" s="9" t="s">
        <v>152</v>
      </c>
      <c r="J3" s="69" t="s">
        <v>153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44216</v>
      </c>
    </row>
    <row r="5" spans="1:11">
      <c r="B5" s="9" t="s">
        <v>134</v>
      </c>
      <c r="C5" s="78" t="s">
        <v>137</v>
      </c>
      <c r="F5" s="8"/>
      <c r="G5" s="8"/>
      <c r="H5" s="9" t="s">
        <v>57</v>
      </c>
      <c r="J5" s="70">
        <f ca="1">TODAY()</f>
        <v>44216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154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154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154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154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 hidden="1">
      <c r="A24" s="4"/>
      <c r="B24" s="10" t="s">
        <v>183</v>
      </c>
      <c r="C24" s="10" t="s">
        <v>184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183</v>
      </c>
      <c r="C25" s="10" t="s">
        <v>185</v>
      </c>
      <c r="D25" s="14">
        <f>D26/10</f>
        <v>0</v>
      </c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163</v>
      </c>
      <c r="C27" s="10" t="s">
        <v>164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66"/>
      <c r="C29" s="66"/>
      <c r="D29" s="68"/>
      <c r="E29" s="68"/>
      <c r="F29" s="68"/>
      <c r="G29" s="68"/>
      <c r="H29" s="95"/>
      <c r="I29" s="95"/>
      <c r="J29" s="95"/>
      <c r="K29" s="5"/>
    </row>
    <row r="30" spans="1:11">
      <c r="A30" s="4"/>
      <c r="B30" s="55" t="s">
        <v>144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165</v>
      </c>
      <c r="C31" s="95"/>
      <c r="K31" s="5"/>
    </row>
    <row r="32" spans="1:11">
      <c r="A32" s="4"/>
      <c r="B32" s="95" t="s">
        <v>143</v>
      </c>
      <c r="K32" s="5"/>
    </row>
    <row r="33" spans="1:11">
      <c r="A33" s="4"/>
      <c r="B33" s="95" t="s">
        <v>192</v>
      </c>
      <c r="K33" s="5"/>
    </row>
    <row r="34" spans="1:11">
      <c r="A34" s="4"/>
      <c r="B34" s="95" t="s">
        <v>149</v>
      </c>
      <c r="C34" s="95"/>
      <c r="K34" s="5"/>
    </row>
    <row r="35" spans="1:11">
      <c r="A35" s="4"/>
      <c r="B35" s="95"/>
      <c r="C35" s="95"/>
      <c r="K35" s="5"/>
    </row>
    <row r="36" spans="1:11">
      <c r="A36" s="4"/>
      <c r="B36" s="61" t="s">
        <v>62</v>
      </c>
      <c r="C36" s="62" t="s">
        <v>202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203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6" t="s">
        <v>130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6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150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191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C39:J39"/>
    <mergeCell ref="H25:J25"/>
    <mergeCell ref="H26:J26"/>
    <mergeCell ref="H27:J27"/>
    <mergeCell ref="H28:J28"/>
    <mergeCell ref="C37:J37"/>
    <mergeCell ref="C38:J38"/>
  </mergeCells>
  <conditionalFormatting sqref="G29">
    <cfRule type="cellIs" dxfId="39" priority="11" operator="equal">
      <formula>"Above MAV"</formula>
    </cfRule>
    <cfRule type="cellIs" dxfId="38" priority="12" operator="equal">
      <formula>"ALERT"</formula>
    </cfRule>
  </conditionalFormatting>
  <conditionalFormatting sqref="F24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E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5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F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G8:G28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3CD31B8-95DC-4F74-85FC-491E73BE90CE}">
      <formula1>0</formula1>
      <formula2>2</formula2>
    </dataValidation>
  </dataValidations>
  <pageMargins left="0" right="0" top="1.3779527559055118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806C3A6-CE7E-432C-849E-4A50D0191DC2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topLeftCell="A10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Rev4.0</v>
      </c>
    </row>
    <row r="2" spans="1:11">
      <c r="J2" s="13"/>
    </row>
    <row r="3" spans="1:11">
      <c r="B3" s="1" t="s">
        <v>59</v>
      </c>
      <c r="F3" s="8"/>
      <c r="G3" s="8"/>
      <c r="H3" s="9" t="s">
        <v>152</v>
      </c>
      <c r="J3" s="69" t="s">
        <v>186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44216</v>
      </c>
    </row>
    <row r="5" spans="1:11">
      <c r="B5" s="9" t="s">
        <v>134</v>
      </c>
      <c r="C5" s="78" t="s">
        <v>135</v>
      </c>
      <c r="F5" s="8"/>
      <c r="G5" s="8"/>
      <c r="H5" s="9" t="s">
        <v>57</v>
      </c>
      <c r="J5" s="70">
        <f ca="1">TODAY()</f>
        <v>44216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8" t="s">
        <v>154</v>
      </c>
      <c r="I11" s="99"/>
      <c r="J11" s="100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8" t="s">
        <v>154</v>
      </c>
      <c r="I12" s="99"/>
      <c r="J12" s="100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8"/>
      <c r="I13" s="99"/>
      <c r="J13" s="100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8"/>
      <c r="I14" s="99"/>
      <c r="J14" s="100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8" t="s">
        <v>68</v>
      </c>
      <c r="I15" s="99"/>
      <c r="J15" s="100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8" t="s">
        <v>154</v>
      </c>
      <c r="I16" s="99"/>
      <c r="J16" s="100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8"/>
      <c r="I17" s="99"/>
      <c r="J17" s="100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8"/>
      <c r="I18" s="99"/>
      <c r="J18" s="100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144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165</v>
      </c>
      <c r="C21" s="65"/>
      <c r="K21" s="5"/>
    </row>
    <row r="22" spans="1:11">
      <c r="A22" s="4"/>
      <c r="B22" s="65" t="s">
        <v>143</v>
      </c>
      <c r="K22" s="5"/>
    </row>
    <row r="23" spans="1:11">
      <c r="A23" s="4"/>
      <c r="B23" s="65" t="s">
        <v>192</v>
      </c>
      <c r="K23" s="5"/>
    </row>
    <row r="24" spans="1:11">
      <c r="A24" s="4"/>
      <c r="B24" s="65" t="s">
        <v>146</v>
      </c>
      <c r="K24" s="5"/>
    </row>
    <row r="25" spans="1:11">
      <c r="A25" s="4"/>
      <c r="B25" s="65" t="s">
        <v>149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202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203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6" t="s">
        <v>130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150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193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26"/>
  <sheetViews>
    <sheetView view="pageLayout" topLeftCell="A13" zoomScale="130" zoomScaleNormal="110" zoomScalePageLayoutView="130" workbookViewId="0">
      <selection activeCell="B27" sqref="B27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'R-ALL'!J1</f>
        <v>Rev4.0</v>
      </c>
    </row>
    <row r="2" spans="1:12">
      <c r="J2" s="13"/>
    </row>
    <row r="3" spans="1:12">
      <c r="B3" s="1" t="s">
        <v>59</v>
      </c>
      <c r="F3" s="8"/>
      <c r="G3" s="8"/>
      <c r="H3" s="9" t="s">
        <v>152</v>
      </c>
      <c r="J3" s="69" t="s">
        <v>196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44216</v>
      </c>
    </row>
    <row r="5" spans="1:12">
      <c r="B5" s="9" t="s">
        <v>134</v>
      </c>
      <c r="C5" s="78" t="s">
        <v>137</v>
      </c>
      <c r="F5" s="8"/>
      <c r="G5" s="8"/>
      <c r="H5" s="9" t="s">
        <v>57</v>
      </c>
      <c r="J5" s="70">
        <f ca="1">TODAY()</f>
        <v>44216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132</v>
      </c>
      <c r="F8" s="72" t="s">
        <v>133</v>
      </c>
      <c r="G8" s="72" t="s">
        <v>22</v>
      </c>
      <c r="H8" s="72" t="s">
        <v>28</v>
      </c>
      <c r="I8" s="72" t="s">
        <v>160</v>
      </c>
      <c r="J8" s="72" t="s">
        <v>161</v>
      </c>
      <c r="K8" s="72" t="s">
        <v>162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1"/>
      <c r="F10" s="11"/>
      <c r="G10" s="11"/>
      <c r="H10" s="11"/>
      <c r="I10" s="11"/>
      <c r="J10" s="11"/>
      <c r="K10" s="11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1"/>
      <c r="F11" s="11"/>
      <c r="G11" s="11"/>
      <c r="H11" s="11"/>
      <c r="I11" s="11"/>
      <c r="J11" s="11"/>
      <c r="K11" s="11"/>
      <c r="L11" s="5"/>
    </row>
    <row r="12" spans="1:12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-9.9999999990600013E-4</v>
      </c>
      <c r="F12" s="15">
        <f t="shared" ref="F12:K12" si="0">2*(F10-(5*10^(F9-10)))/(1+(0.94*10^(F9-10)))*10^(6-F9)</f>
        <v>-9.9999999990600013E-4</v>
      </c>
      <c r="G12" s="15">
        <f t="shared" si="0"/>
        <v>-9.9999999990600013E-4</v>
      </c>
      <c r="H12" s="15">
        <f t="shared" si="0"/>
        <v>-9.9999999990600013E-4</v>
      </c>
      <c r="I12" s="15">
        <f t="shared" si="0"/>
        <v>-9.9999999990600013E-4</v>
      </c>
      <c r="J12" s="15">
        <f t="shared" si="0"/>
        <v>-9.9999999990600013E-4</v>
      </c>
      <c r="K12" s="15">
        <f t="shared" si="0"/>
        <v>-9.9999999990600013E-4</v>
      </c>
      <c r="L12" s="5"/>
    </row>
    <row r="13" spans="1:12">
      <c r="A13" s="4"/>
      <c r="B13" s="10" t="s">
        <v>17</v>
      </c>
      <c r="C13" s="11" t="s">
        <v>23</v>
      </c>
      <c r="D13" s="11" t="s">
        <v>23</v>
      </c>
      <c r="E13" s="14" t="e">
        <f>+E9+0.5+VLOOKUP(E10,LSI!$F$2:$G$25,2)+VLOOKUP(E11,LSI!$H$2:$I$25,2)-12.1</f>
        <v>#N/A</v>
      </c>
      <c r="F13" s="14" t="e">
        <f>+F9+0.5+VLOOKUP(F10,LSI!$F$2:$G$25,2)+VLOOKUP(F11,LSI!$H$2:$I$25,2)-12.1</f>
        <v>#N/A</v>
      </c>
      <c r="G13" s="14" t="e">
        <f>+G9+0.5+VLOOKUP(G10,LSI!$F$2:$G$25,2)+VLOOKUP(G11,LSI!$H$2:$I$25,2)-12.1</f>
        <v>#N/A</v>
      </c>
      <c r="H13" s="14" t="e">
        <f>+H9+0.5+VLOOKUP(H10,LSI!$F$2:$G$25,2)+VLOOKUP(H11,LSI!$H$2:$I$25,2)-12.1</f>
        <v>#N/A</v>
      </c>
      <c r="I13" s="14" t="e">
        <f>+I9+0.5+VLOOKUP(I10,LSI!$F$2:$G$25,2)+VLOOKUP(I11,LSI!$H$2:$I$25,2)-12.1</f>
        <v>#N/A</v>
      </c>
      <c r="J13" s="14" t="e">
        <f>+J9+0.5+VLOOKUP(J10,LSI!$F$2:$G$25,2)+VLOOKUP(J11,LSI!$H$2:$I$25,2)-12.1</f>
        <v>#N/A</v>
      </c>
      <c r="K13" s="14" t="e">
        <f>+K9+0.5+VLOOKUP(K10,LSI!$F$2:$G$25,2)+VLOOKUP(K11,LSI!$H$2:$I$25,2)-12.1</f>
        <v>#N/A</v>
      </c>
      <c r="L13" s="5"/>
    </row>
    <row r="14" spans="1:12">
      <c r="A14" s="4"/>
      <c r="B14" s="10" t="s">
        <v>10</v>
      </c>
      <c r="C14" s="10" t="s">
        <v>24</v>
      </c>
      <c r="D14" s="11" t="s">
        <v>66</v>
      </c>
      <c r="E14" s="11"/>
      <c r="F14" s="11"/>
      <c r="G14" s="11"/>
      <c r="H14" s="11"/>
      <c r="I14" s="11"/>
      <c r="J14" s="11"/>
      <c r="K14" s="11"/>
      <c r="L14" s="5"/>
    </row>
    <row r="15" spans="1:12">
      <c r="A15" s="4"/>
      <c r="B15" s="10" t="s">
        <v>11</v>
      </c>
      <c r="C15" s="10" t="s">
        <v>24</v>
      </c>
      <c r="D15" s="11" t="s">
        <v>67</v>
      </c>
      <c r="E15" s="11"/>
      <c r="F15" s="11"/>
      <c r="G15" s="11"/>
      <c r="H15" s="11"/>
      <c r="I15" s="11"/>
      <c r="J15" s="11"/>
      <c r="K15" s="11"/>
      <c r="L15" s="5"/>
    </row>
    <row r="16" spans="1:12">
      <c r="A16" s="4"/>
      <c r="B16" s="10" t="s">
        <v>4</v>
      </c>
      <c r="C16" s="10" t="s">
        <v>24</v>
      </c>
      <c r="D16" s="11" t="s">
        <v>69</v>
      </c>
      <c r="E16" s="11"/>
      <c r="F16" s="11"/>
      <c r="G16" s="11"/>
      <c r="H16" s="11"/>
      <c r="I16" s="11"/>
      <c r="J16" s="11"/>
      <c r="K16" s="11"/>
      <c r="L16" s="5"/>
    </row>
    <row r="17" spans="1:12">
      <c r="A17" s="4"/>
      <c r="B17" s="10" t="s">
        <v>15</v>
      </c>
      <c r="C17" s="10" t="s">
        <v>24</v>
      </c>
      <c r="D17" s="11" t="s">
        <v>70</v>
      </c>
      <c r="E17" s="11"/>
      <c r="F17" s="11"/>
      <c r="G17" s="11"/>
      <c r="H17" s="11"/>
      <c r="I17" s="11"/>
      <c r="J17" s="11"/>
      <c r="K17" s="11"/>
      <c r="L17" s="5"/>
    </row>
    <row r="18" spans="1:12">
      <c r="A18" s="4"/>
      <c r="B18" s="10" t="s">
        <v>16</v>
      </c>
      <c r="C18" s="10" t="s">
        <v>24</v>
      </c>
      <c r="D18" s="11" t="s">
        <v>65</v>
      </c>
      <c r="E18" s="11"/>
      <c r="F18" s="11"/>
      <c r="G18" s="11"/>
      <c r="H18" s="11"/>
      <c r="I18" s="11"/>
      <c r="J18" s="11"/>
      <c r="K18" s="11"/>
      <c r="L18" s="5"/>
    </row>
    <row r="19" spans="1:12" hidden="1">
      <c r="A19" s="4"/>
      <c r="B19" s="10" t="s">
        <v>183</v>
      </c>
      <c r="C19" s="10" t="s">
        <v>184</v>
      </c>
      <c r="D19" s="11" t="s">
        <v>23</v>
      </c>
      <c r="E19" s="14">
        <f ca="1">E20/10</f>
        <v>0</v>
      </c>
      <c r="F19" s="14">
        <f t="shared" ref="F19:K19" ca="1" si="1">F20/10</f>
        <v>0</v>
      </c>
      <c r="G19" s="14">
        <f t="shared" ca="1" si="1"/>
        <v>0</v>
      </c>
      <c r="H19" s="14">
        <f t="shared" ca="1" si="1"/>
        <v>0</v>
      </c>
      <c r="I19" s="14">
        <f t="shared" ca="1" si="1"/>
        <v>0</v>
      </c>
      <c r="J19" s="14">
        <f t="shared" ca="1" si="1"/>
        <v>0</v>
      </c>
      <c r="K19" s="14">
        <f t="shared" ca="1" si="1"/>
        <v>0</v>
      </c>
      <c r="L19" s="5"/>
    </row>
    <row r="20" spans="1:12">
      <c r="A20" s="4"/>
      <c r="B20" s="10" t="s">
        <v>183</v>
      </c>
      <c r="C20" s="10" t="s">
        <v>185</v>
      </c>
      <c r="D20" s="11" t="s">
        <v>23</v>
      </c>
      <c r="E20" s="15">
        <f ca="1">E19*1000</f>
        <v>0</v>
      </c>
      <c r="F20" s="15">
        <f t="shared" ref="F20:K20" ca="1" si="2">F19*1000</f>
        <v>0</v>
      </c>
      <c r="G20" s="15">
        <f t="shared" ca="1" si="2"/>
        <v>0</v>
      </c>
      <c r="H20" s="15">
        <f t="shared" ca="1" si="2"/>
        <v>0</v>
      </c>
      <c r="I20" s="15">
        <f t="shared" ca="1" si="2"/>
        <v>0</v>
      </c>
      <c r="J20" s="15">
        <f t="shared" ca="1" si="2"/>
        <v>0</v>
      </c>
      <c r="K20" s="15">
        <f t="shared" ca="1" si="2"/>
        <v>0</v>
      </c>
      <c r="L20" s="5"/>
    </row>
    <row r="21" spans="1:12">
      <c r="A21" s="4"/>
      <c r="B21" s="10" t="s">
        <v>18</v>
      </c>
      <c r="C21" s="10" t="s">
        <v>25</v>
      </c>
      <c r="D21" s="11" t="s">
        <v>71</v>
      </c>
      <c r="E21" s="14"/>
      <c r="F21" s="14"/>
      <c r="G21" s="14"/>
      <c r="H21" s="14"/>
      <c r="I21" s="14"/>
      <c r="J21" s="14"/>
      <c r="K21" s="14"/>
      <c r="L21" s="5"/>
    </row>
    <row r="22" spans="1:12">
      <c r="A22" s="4"/>
      <c r="B22" s="10" t="s">
        <v>163</v>
      </c>
      <c r="C22" s="10" t="s">
        <v>164</v>
      </c>
      <c r="D22" s="11" t="s">
        <v>23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19</v>
      </c>
      <c r="C23" s="10" t="s">
        <v>55</v>
      </c>
      <c r="D23" s="11" t="s">
        <v>23</v>
      </c>
      <c r="E23" s="14"/>
      <c r="F23" s="14"/>
      <c r="G23" s="14"/>
      <c r="H23" s="14"/>
      <c r="I23" s="14"/>
      <c r="J23" s="14"/>
      <c r="K23" s="14"/>
      <c r="L23" s="5"/>
    </row>
    <row r="24" spans="1:12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2">
      <c r="A25" s="4"/>
      <c r="B25" s="7" t="s">
        <v>44</v>
      </c>
      <c r="C25" s="9" t="s">
        <v>60</v>
      </c>
      <c r="D25" s="8"/>
      <c r="E25" s="8"/>
      <c r="F25" s="8"/>
      <c r="G25" s="8"/>
      <c r="H25" s="8"/>
      <c r="I25" s="8"/>
      <c r="J25" s="8"/>
      <c r="K25" s="5"/>
    </row>
    <row r="26" spans="1:12">
      <c r="A26" s="4"/>
      <c r="B26" s="10" t="s">
        <v>45</v>
      </c>
      <c r="C26" s="57" t="s">
        <v>131</v>
      </c>
      <c r="D26" s="58"/>
      <c r="E26" s="58"/>
      <c r="F26" s="58"/>
      <c r="G26" s="58"/>
      <c r="H26" s="58"/>
      <c r="I26" s="58"/>
      <c r="J26" s="59"/>
      <c r="K26" s="5"/>
    </row>
    <row r="27" spans="1:12">
      <c r="A27" s="4"/>
      <c r="B27" s="10" t="s">
        <v>46</v>
      </c>
      <c r="C27" s="57" t="s">
        <v>131</v>
      </c>
      <c r="D27" s="60"/>
      <c r="E27" s="58"/>
      <c r="F27" s="58"/>
      <c r="G27" s="58"/>
      <c r="H27" s="58"/>
      <c r="I27" s="58"/>
      <c r="J27" s="59"/>
      <c r="K27" s="5"/>
    </row>
    <row r="28" spans="1:12">
      <c r="A28" s="4"/>
      <c r="B28" s="10" t="s">
        <v>47</v>
      </c>
      <c r="C28" s="57" t="s">
        <v>131</v>
      </c>
      <c r="D28" s="58"/>
      <c r="E28" s="58"/>
      <c r="F28" s="58"/>
      <c r="G28" s="58"/>
      <c r="H28" s="58"/>
      <c r="I28" s="58"/>
      <c r="J28" s="59"/>
      <c r="K28" s="5"/>
    </row>
    <row r="29" spans="1:12">
      <c r="A29" s="4"/>
      <c r="B29" s="10" t="s">
        <v>48</v>
      </c>
      <c r="C29" s="57" t="s">
        <v>131</v>
      </c>
      <c r="D29" s="58"/>
      <c r="E29" s="58"/>
      <c r="F29" s="58"/>
      <c r="G29" s="58"/>
      <c r="H29" s="58"/>
      <c r="I29" s="58"/>
      <c r="J29" s="59"/>
      <c r="K29" s="5"/>
    </row>
    <row r="30" spans="1:12">
      <c r="A30" s="4"/>
      <c r="B30" s="10" t="s">
        <v>49</v>
      </c>
      <c r="C30" s="57" t="s">
        <v>131</v>
      </c>
      <c r="D30" s="58"/>
      <c r="E30" s="58"/>
      <c r="F30" s="58"/>
      <c r="G30" s="58"/>
      <c r="H30" s="58"/>
      <c r="I30" s="58"/>
      <c r="J30" s="59"/>
      <c r="K30" s="5"/>
    </row>
    <row r="31" spans="1:12">
      <c r="A31" s="4"/>
      <c r="B31" s="10" t="s">
        <v>50</v>
      </c>
      <c r="C31" s="57" t="s">
        <v>131</v>
      </c>
      <c r="D31" s="58"/>
      <c r="E31" s="58"/>
      <c r="F31" s="58"/>
      <c r="G31" s="58"/>
      <c r="H31" s="58"/>
      <c r="I31" s="58"/>
      <c r="J31" s="59"/>
      <c r="K31" s="5"/>
    </row>
    <row r="32" spans="1:12">
      <c r="A32" s="4"/>
      <c r="B32" s="10" t="s">
        <v>51</v>
      </c>
      <c r="C32" s="57" t="s">
        <v>131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61" t="s">
        <v>62</v>
      </c>
      <c r="C34" s="62" t="s">
        <v>202</v>
      </c>
      <c r="D34" s="63"/>
      <c r="E34" s="63"/>
      <c r="F34" s="63"/>
      <c r="G34" s="63"/>
      <c r="H34" s="63"/>
      <c r="I34" s="63"/>
      <c r="J34" s="63"/>
      <c r="K34" s="5"/>
    </row>
    <row r="35" spans="1:11">
      <c r="A35" s="4"/>
      <c r="B35" s="55" t="s">
        <v>24</v>
      </c>
      <c r="C35" s="96" t="s">
        <v>130</v>
      </c>
      <c r="D35" s="97"/>
      <c r="E35" s="97"/>
      <c r="F35" s="97"/>
      <c r="G35" s="97"/>
      <c r="H35" s="97"/>
      <c r="I35" s="97"/>
      <c r="J35" s="97"/>
      <c r="K35" s="5"/>
    </row>
    <row r="36" spans="1:11">
      <c r="A36" s="4"/>
      <c r="B36" s="55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 t="s">
        <v>199</v>
      </c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 t="s">
        <v>200</v>
      </c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 t="s">
        <v>150</v>
      </c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 t="s">
        <v>193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1">
    <mergeCell ref="C35:J35"/>
  </mergeCells>
  <conditionalFormatting sqref="D1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20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0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13" zoomScale="130" zoomScaleNormal="110" zoomScalePageLayoutView="130" workbookViewId="0">
      <selection activeCell="A25" sqref="A25:XFD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'R-ALL'!J1</f>
        <v>Rev4.0</v>
      </c>
    </row>
    <row r="2" spans="1:12">
      <c r="J2" s="13"/>
    </row>
    <row r="3" spans="1:12">
      <c r="B3" s="1" t="s">
        <v>59</v>
      </c>
      <c r="F3" s="8"/>
      <c r="G3" s="8"/>
      <c r="H3" s="9" t="s">
        <v>152</v>
      </c>
      <c r="J3" s="69" t="s">
        <v>197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44216</v>
      </c>
    </row>
    <row r="5" spans="1:12">
      <c r="B5" s="9" t="s">
        <v>134</v>
      </c>
      <c r="C5" s="78" t="s">
        <v>137</v>
      </c>
      <c r="F5" s="8"/>
      <c r="G5" s="8"/>
      <c r="H5" s="9" t="s">
        <v>57</v>
      </c>
      <c r="J5" s="70">
        <f ca="1">TODAY()</f>
        <v>44216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132</v>
      </c>
      <c r="F8" s="72" t="s">
        <v>133</v>
      </c>
      <c r="G8" s="72" t="s">
        <v>22</v>
      </c>
      <c r="H8" s="72" t="s">
        <v>28</v>
      </c>
      <c r="I8" s="72" t="s">
        <v>160</v>
      </c>
      <c r="J8" s="72" t="s">
        <v>161</v>
      </c>
      <c r="K8" s="72" t="s">
        <v>162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 hidden="1">
      <c r="A25" s="4"/>
      <c r="B25" s="10" t="s">
        <v>183</v>
      </c>
      <c r="C25" s="10" t="s">
        <v>184</v>
      </c>
      <c r="D25" s="11" t="s">
        <v>23</v>
      </c>
      <c r="E25" s="14">
        <f ca="1">E26/10</f>
        <v>0</v>
      </c>
      <c r="F25" s="14">
        <f t="shared" ref="F25:K25" ca="1" si="2">F26/10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183</v>
      </c>
      <c r="C26" s="10" t="s">
        <v>185</v>
      </c>
      <c r="D26" s="11" t="s">
        <v>23</v>
      </c>
      <c r="E26" s="15">
        <f ca="1">E25*10</f>
        <v>0</v>
      </c>
      <c r="F26" s="15">
        <f t="shared" ref="F26:K26" ca="1" si="3">F25*10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163</v>
      </c>
      <c r="C28" s="10" t="s">
        <v>164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131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131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131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131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131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131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131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202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96" t="s">
        <v>130</v>
      </c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150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193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disablePrompts="1"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topLeftCell="A7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Rev4.0</v>
      </c>
    </row>
    <row r="2" spans="1:11">
      <c r="J2" s="13"/>
    </row>
    <row r="3" spans="1:11">
      <c r="B3" s="1" t="s">
        <v>59</v>
      </c>
      <c r="F3" s="8"/>
      <c r="G3" s="8"/>
      <c r="H3" s="9" t="s">
        <v>152</v>
      </c>
      <c r="J3" s="69" t="s">
        <v>197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134</v>
      </c>
      <c r="C5" s="78" t="s">
        <v>136</v>
      </c>
      <c r="F5" s="8"/>
      <c r="G5" s="8"/>
      <c r="H5" s="9" t="s">
        <v>57</v>
      </c>
      <c r="J5" s="70">
        <f ca="1">TODAY()</f>
        <v>44216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8"/>
      <c r="I8" s="99"/>
      <c r="J8" s="100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8"/>
      <c r="I9" s="99"/>
      <c r="J9" s="100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8"/>
      <c r="I10" s="99"/>
      <c r="J10" s="100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8"/>
      <c r="I11" s="99"/>
      <c r="J11" s="100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155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145</v>
      </c>
      <c r="C14" s="79"/>
      <c r="K14" s="5"/>
    </row>
    <row r="15" spans="1:11">
      <c r="A15" s="4"/>
      <c r="B15" s="79" t="s">
        <v>156</v>
      </c>
      <c r="K15" s="5"/>
    </row>
    <row r="16" spans="1:11">
      <c r="A16" s="4"/>
      <c r="B16" s="94" t="s">
        <v>198</v>
      </c>
      <c r="K16" s="5"/>
    </row>
    <row r="17" spans="1:11">
      <c r="A17" s="4"/>
      <c r="B17" s="79" t="s">
        <v>194</v>
      </c>
      <c r="K17" s="5"/>
    </row>
    <row r="18" spans="1:11">
      <c r="A18" s="4"/>
      <c r="B18" s="79" t="s">
        <v>182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202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203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6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150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193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tabSelected="1" view="pageLayout" topLeftCell="A10" zoomScale="130" zoomScaleNormal="110" zoomScalePageLayoutView="130" workbookViewId="0">
      <selection activeCell="A24" sqref="A24:XFD2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201</v>
      </c>
    </row>
    <row r="2" spans="1:11">
      <c r="J2" s="13"/>
    </row>
    <row r="3" spans="1:11">
      <c r="B3" s="1" t="s">
        <v>59</v>
      </c>
      <c r="F3" s="8"/>
      <c r="G3" s="8"/>
      <c r="H3" s="9" t="s">
        <v>152</v>
      </c>
      <c r="J3" s="69" t="s">
        <v>153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44216</v>
      </c>
    </row>
    <row r="5" spans="1:11">
      <c r="B5" s="9" t="s">
        <v>134</v>
      </c>
      <c r="C5" s="78" t="s">
        <v>135</v>
      </c>
      <c r="F5" s="8"/>
      <c r="G5" s="8"/>
      <c r="H5" s="9" t="s">
        <v>57</v>
      </c>
      <c r="J5" s="70">
        <f ca="1">TODAY()</f>
        <v>44216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1" t="s">
        <v>44</v>
      </c>
      <c r="H7" s="102"/>
      <c r="I7" s="102"/>
      <c r="J7" s="103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8"/>
      <c r="I8" s="99"/>
      <c r="J8" s="100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8"/>
      <c r="I9" s="99"/>
      <c r="J9" s="100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8"/>
      <c r="I10" s="99"/>
      <c r="J10" s="100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8"/>
      <c r="I11" s="99"/>
      <c r="J11" s="100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8" t="s">
        <v>154</v>
      </c>
      <c r="I12" s="99"/>
      <c r="J12" s="100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8" t="s">
        <v>154</v>
      </c>
      <c r="I13" s="99"/>
      <c r="J13" s="100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8" t="s">
        <v>154</v>
      </c>
      <c r="I14" s="99"/>
      <c r="J14" s="100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8"/>
      <c r="I15" s="99"/>
      <c r="J15" s="100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8"/>
      <c r="I16" s="99"/>
      <c r="J16" s="100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8"/>
      <c r="I17" s="99"/>
      <c r="J17" s="100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8" t="s">
        <v>68</v>
      </c>
      <c r="I18" s="99"/>
      <c r="J18" s="100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8"/>
      <c r="I19" s="99"/>
      <c r="J19" s="100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8"/>
      <c r="I20" s="99"/>
      <c r="J20" s="100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8" t="s">
        <v>154</v>
      </c>
      <c r="I21" s="99"/>
      <c r="J21" s="100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8"/>
      <c r="I22" s="99"/>
      <c r="J22" s="100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8"/>
      <c r="I23" s="99"/>
      <c r="J23" s="100"/>
      <c r="K23" s="5"/>
    </row>
    <row r="24" spans="1:11" hidden="1">
      <c r="A24" s="4"/>
      <c r="B24" s="10" t="s">
        <v>183</v>
      </c>
      <c r="C24" s="10" t="s">
        <v>184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8"/>
      <c r="I24" s="99"/>
      <c r="J24" s="100"/>
      <c r="K24" s="5"/>
    </row>
    <row r="25" spans="1:11">
      <c r="A25" s="4"/>
      <c r="B25" s="10" t="s">
        <v>183</v>
      </c>
      <c r="C25" s="10" t="s">
        <v>185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8"/>
      <c r="I25" s="99"/>
      <c r="J25" s="100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8"/>
      <c r="I26" s="99"/>
      <c r="J26" s="100"/>
      <c r="K26" s="5"/>
    </row>
    <row r="27" spans="1:11">
      <c r="A27" s="4"/>
      <c r="B27" s="10" t="s">
        <v>163</v>
      </c>
      <c r="C27" s="10" t="s">
        <v>164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8"/>
      <c r="I27" s="99"/>
      <c r="J27" s="100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8"/>
      <c r="I28" s="99"/>
      <c r="J28" s="100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8" t="s">
        <v>195</v>
      </c>
      <c r="I29" s="99"/>
      <c r="J29" s="100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8" t="s">
        <v>154</v>
      </c>
      <c r="I30" s="99"/>
      <c r="J30" s="100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8"/>
      <c r="I31" s="99"/>
      <c r="J31" s="100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8"/>
      <c r="I32" s="99"/>
      <c r="J32" s="100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8"/>
      <c r="I33" s="99"/>
      <c r="J33" s="100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8"/>
      <c r="I34" s="99"/>
      <c r="J34" s="100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8"/>
      <c r="I35" s="99"/>
      <c r="J35" s="100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144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165</v>
      </c>
      <c r="C38" s="56"/>
      <c r="K38" s="5"/>
    </row>
    <row r="39" spans="1:11">
      <c r="A39" s="4"/>
      <c r="B39" s="56" t="s">
        <v>143</v>
      </c>
      <c r="K39" s="5"/>
    </row>
    <row r="40" spans="1:11">
      <c r="A40" s="4"/>
      <c r="B40" s="56" t="s">
        <v>192</v>
      </c>
      <c r="K40" s="5"/>
    </row>
    <row r="41" spans="1:11">
      <c r="A41" s="4"/>
      <c r="B41" s="56" t="s">
        <v>146</v>
      </c>
      <c r="K41" s="5"/>
    </row>
    <row r="42" spans="1:11">
      <c r="A42" s="4"/>
      <c r="B42" s="56" t="s">
        <v>149</v>
      </c>
      <c r="C42" s="56"/>
      <c r="K42" s="5"/>
    </row>
    <row r="43" spans="1:11">
      <c r="A43" s="4"/>
      <c r="B43" s="81" t="s">
        <v>190</v>
      </c>
      <c r="C43" s="81"/>
      <c r="K43" s="5"/>
    </row>
    <row r="44" spans="1:11">
      <c r="A44" s="4"/>
      <c r="B44" s="93"/>
      <c r="C44" s="93"/>
      <c r="K44" s="5"/>
    </row>
    <row r="45" spans="1:11">
      <c r="A45" s="4"/>
      <c r="B45" s="61" t="s">
        <v>62</v>
      </c>
      <c r="C45" s="62" t="s">
        <v>202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203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6" t="s">
        <v>130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6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150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191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C48:J48"/>
    <mergeCell ref="H32:J32"/>
    <mergeCell ref="H33:J33"/>
    <mergeCell ref="H34:J34"/>
    <mergeCell ref="H35:J35"/>
    <mergeCell ref="C47:J47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topLeftCell="A13" zoomScale="130" zoomScaleNormal="110" zoomScalePageLayoutView="130" workbookViewId="0">
      <selection activeCell="A16" sqref="A16:XFD1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2" t="s">
        <v>172</v>
      </c>
      <c r="J1" s="13" t="str">
        <f>'R-ALL'!J1</f>
        <v>Rev4.0</v>
      </c>
    </row>
    <row r="2" spans="1:11" ht="23.25">
      <c r="B2" s="2" t="s">
        <v>177</v>
      </c>
      <c r="J2" s="13"/>
    </row>
    <row r="3" spans="1:11">
      <c r="J3" s="13"/>
    </row>
    <row r="4" spans="1:11" ht="22.5" customHeight="1">
      <c r="B4" s="88" t="s">
        <v>175</v>
      </c>
      <c r="C4" s="104"/>
      <c r="D4" s="104"/>
      <c r="E4" s="104"/>
      <c r="F4" s="104"/>
      <c r="G4" s="8"/>
      <c r="H4" s="88" t="s">
        <v>152</v>
      </c>
      <c r="I4" s="104"/>
      <c r="J4" s="104"/>
    </row>
    <row r="5" spans="1:11" ht="22.5" customHeight="1">
      <c r="B5" s="88" t="s">
        <v>176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134</v>
      </c>
      <c r="C6" s="105"/>
      <c r="D6" s="105"/>
      <c r="E6" s="105"/>
      <c r="F6" s="105"/>
      <c r="G6" s="8"/>
      <c r="H6" s="88" t="s">
        <v>174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173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183</v>
      </c>
      <c r="C23" s="91" t="s">
        <v>187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163</v>
      </c>
      <c r="C25" s="10" t="s">
        <v>164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181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181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181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181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181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181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181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topLeftCell="A16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2" t="s">
        <v>172</v>
      </c>
      <c r="J1" s="13" t="str">
        <f>'R-ALL'!J1</f>
        <v>Rev4.0</v>
      </c>
    </row>
    <row r="2" spans="1:11" ht="23.25">
      <c r="B2" s="2" t="s">
        <v>178</v>
      </c>
      <c r="J2" s="13"/>
    </row>
    <row r="3" spans="1:11">
      <c r="J3" s="13"/>
    </row>
    <row r="4" spans="1:11" ht="22.5" customHeight="1">
      <c r="B4" s="88" t="s">
        <v>175</v>
      </c>
      <c r="C4" s="104"/>
      <c r="D4" s="104"/>
      <c r="E4" s="104"/>
      <c r="F4" s="104"/>
      <c r="G4" s="8"/>
      <c r="H4" s="88" t="s">
        <v>152</v>
      </c>
      <c r="I4" s="104"/>
      <c r="J4" s="104"/>
    </row>
    <row r="5" spans="1:11" ht="22.5" customHeight="1">
      <c r="B5" s="88" t="s">
        <v>176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134</v>
      </c>
      <c r="C6" s="105"/>
      <c r="D6" s="105"/>
      <c r="E6" s="105"/>
      <c r="F6" s="105"/>
      <c r="G6" s="8"/>
      <c r="H6" s="88" t="s">
        <v>174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173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131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131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131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131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131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131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131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topLeftCell="A2" zoomScaleNormal="110" workbookViewId="0">
      <selection activeCell="C17" sqref="C17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2" t="s">
        <v>172</v>
      </c>
      <c r="J1" s="13" t="str">
        <f>'R-ALL'!J1</f>
        <v>Rev4.0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175</v>
      </c>
      <c r="C4" s="104"/>
      <c r="D4" s="104"/>
      <c r="E4" s="104"/>
      <c r="F4" s="104"/>
      <c r="G4" s="8"/>
      <c r="H4" s="88" t="s">
        <v>152</v>
      </c>
      <c r="I4" s="104"/>
      <c r="J4" s="104"/>
    </row>
    <row r="5" spans="1:11" ht="22.5" customHeight="1">
      <c r="B5" s="88" t="s">
        <v>176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134</v>
      </c>
      <c r="C6" s="105"/>
      <c r="D6" s="105"/>
      <c r="E6" s="105"/>
      <c r="F6" s="105"/>
      <c r="G6" s="8"/>
      <c r="H6" s="88" t="s">
        <v>174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173</v>
      </c>
      <c r="D9" s="90" t="s">
        <v>132</v>
      </c>
      <c r="E9" s="90" t="s">
        <v>133</v>
      </c>
      <c r="F9" s="90" t="s">
        <v>22</v>
      </c>
      <c r="G9" s="90" t="s">
        <v>28</v>
      </c>
      <c r="H9" s="90" t="s">
        <v>160</v>
      </c>
      <c r="I9" s="90" t="s">
        <v>161</v>
      </c>
      <c r="J9" s="90" t="s">
        <v>162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16</v>
      </c>
      <c r="C17" s="10" t="s">
        <v>24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183</v>
      </c>
      <c r="C18" s="91" t="s">
        <v>187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</v>
      </c>
      <c r="C19" s="10" t="s">
        <v>25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163</v>
      </c>
      <c r="C20" s="10" t="s">
        <v>164</v>
      </c>
      <c r="D20" s="15"/>
      <c r="E20" s="15"/>
      <c r="F20" s="15"/>
      <c r="G20" s="15"/>
      <c r="H20" s="15"/>
      <c r="I20" s="15"/>
      <c r="J20" s="15"/>
      <c r="K20" s="5"/>
    </row>
    <row r="21" spans="1:11" ht="22.5" customHeight="1">
      <c r="A21" s="4"/>
      <c r="B21" s="10" t="s">
        <v>19</v>
      </c>
      <c r="C21" s="10" t="s">
        <v>55</v>
      </c>
      <c r="D21" s="14"/>
      <c r="E21" s="14"/>
      <c r="F21" s="14"/>
      <c r="G21" s="14"/>
      <c r="H21" s="14"/>
      <c r="I21" s="14"/>
      <c r="J21" s="14"/>
      <c r="K21" s="5"/>
    </row>
    <row r="22" spans="1:11">
      <c r="A22" s="4"/>
      <c r="B22" s="66"/>
      <c r="C22" s="66"/>
      <c r="D22" s="68"/>
      <c r="E22" s="68"/>
      <c r="F22" s="68"/>
      <c r="G22" s="68"/>
      <c r="H22" s="68"/>
      <c r="I22" s="68"/>
      <c r="J22" s="68"/>
      <c r="K22" s="5"/>
    </row>
    <row r="23" spans="1:11">
      <c r="A23" s="4"/>
      <c r="B23" s="7" t="s">
        <v>44</v>
      </c>
      <c r="C23" s="9"/>
      <c r="D23" s="8"/>
      <c r="E23" s="8"/>
      <c r="F23" s="8"/>
      <c r="G23" s="8"/>
      <c r="H23" s="8"/>
      <c r="I23" s="8"/>
      <c r="J23" s="8"/>
      <c r="K23" s="5"/>
    </row>
    <row r="24" spans="1:11" ht="20.25" customHeight="1">
      <c r="A24" s="4"/>
      <c r="B24" s="10" t="s">
        <v>45</v>
      </c>
      <c r="C24" s="57" t="s">
        <v>131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46</v>
      </c>
      <c r="C25" s="57" t="s">
        <v>131</v>
      </c>
      <c r="D25" s="60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47</v>
      </c>
      <c r="C26" s="57" t="s">
        <v>131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48</v>
      </c>
      <c r="C27" s="57" t="s">
        <v>131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49</v>
      </c>
      <c r="C28" s="57" t="s">
        <v>131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50</v>
      </c>
      <c r="C29" s="57" t="s">
        <v>131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51</v>
      </c>
      <c r="C30" s="57" t="s">
        <v>131</v>
      </c>
      <c r="D30" s="58"/>
      <c r="E30" s="58"/>
      <c r="F30" s="58"/>
      <c r="G30" s="58"/>
      <c r="H30" s="58"/>
      <c r="I30" s="58"/>
      <c r="J30" s="59"/>
      <c r="K30" s="5"/>
    </row>
    <row r="31" spans="1:11">
      <c r="A31" s="4"/>
      <c r="B31" s="66"/>
      <c r="C31" s="82"/>
      <c r="D31" s="82"/>
      <c r="E31" s="82"/>
      <c r="F31" s="82"/>
      <c r="G31" s="82"/>
      <c r="H31" s="82"/>
      <c r="I31" s="82"/>
      <c r="J31" s="82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2" t="s">
        <v>172</v>
      </c>
      <c r="J1" s="13" t="str">
        <f>'R-ALL'!J1</f>
        <v>Rev4.0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175</v>
      </c>
      <c r="C4" s="104"/>
      <c r="D4" s="104"/>
      <c r="E4" s="104"/>
      <c r="F4" s="104"/>
      <c r="G4" s="8"/>
      <c r="H4" s="88" t="s">
        <v>152</v>
      </c>
      <c r="I4" s="104"/>
      <c r="J4" s="104"/>
    </row>
    <row r="5" spans="1:11" ht="22.5" customHeight="1">
      <c r="B5" s="88" t="s">
        <v>176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134</v>
      </c>
      <c r="C6" s="105"/>
      <c r="D6" s="105"/>
      <c r="E6" s="105"/>
      <c r="F6" s="105"/>
      <c r="G6" s="8"/>
      <c r="H6" s="88" t="s">
        <v>174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173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10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2" t="s">
        <v>172</v>
      </c>
      <c r="J1" s="13" t="str">
        <f>'R-ALL'!J1</f>
        <v>Rev4.0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175</v>
      </c>
      <c r="C4" s="104"/>
      <c r="D4" s="104"/>
      <c r="E4" s="104"/>
      <c r="F4" s="104"/>
      <c r="G4" s="8"/>
      <c r="H4" s="88" t="s">
        <v>152</v>
      </c>
      <c r="I4" s="104"/>
      <c r="J4" s="104"/>
    </row>
    <row r="5" spans="1:11" ht="22.5" customHeight="1">
      <c r="B5" s="88" t="s">
        <v>176</v>
      </c>
      <c r="C5" s="104"/>
      <c r="D5" s="104"/>
      <c r="E5" s="104"/>
      <c r="F5" s="104"/>
      <c r="G5" s="8"/>
      <c r="H5" s="88" t="s">
        <v>56</v>
      </c>
      <c r="I5" s="104"/>
      <c r="J5" s="104"/>
    </row>
    <row r="6" spans="1:11" ht="22.5" customHeight="1">
      <c r="B6" s="88" t="s">
        <v>134</v>
      </c>
      <c r="C6" s="105" t="s">
        <v>151</v>
      </c>
      <c r="D6" s="105"/>
      <c r="E6" s="105"/>
      <c r="F6" s="105"/>
      <c r="G6" s="8"/>
      <c r="H6" s="88" t="s">
        <v>174</v>
      </c>
      <c r="I6" s="104"/>
      <c r="J6" s="104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173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183</v>
      </c>
      <c r="C19" s="91" t="s">
        <v>187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163</v>
      </c>
      <c r="C21" s="10" t="s">
        <v>164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131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131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131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131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131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131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131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172</v>
      </c>
      <c r="J1" s="13" t="str">
        <f>'R-ALL'!J1</f>
        <v>Rev4.0</v>
      </c>
    </row>
    <row r="2" spans="1:11">
      <c r="J2" s="13"/>
    </row>
    <row r="3" spans="1:11" ht="22.5" customHeight="1">
      <c r="B3" s="88" t="s">
        <v>175</v>
      </c>
      <c r="C3" s="104"/>
      <c r="D3" s="104"/>
      <c r="E3" s="104"/>
      <c r="F3" s="104"/>
      <c r="G3" s="8"/>
      <c r="H3" s="88" t="s">
        <v>152</v>
      </c>
      <c r="I3" s="104"/>
      <c r="J3" s="104"/>
    </row>
    <row r="4" spans="1:11" ht="22.5" customHeight="1">
      <c r="B4" s="88" t="s">
        <v>176</v>
      </c>
      <c r="C4" s="104"/>
      <c r="D4" s="104"/>
      <c r="E4" s="104"/>
      <c r="F4" s="104"/>
      <c r="G4" s="8"/>
      <c r="H4" s="88" t="s">
        <v>56</v>
      </c>
      <c r="I4" s="104"/>
      <c r="J4" s="104"/>
    </row>
    <row r="5" spans="1:11" ht="22.5" customHeight="1">
      <c r="B5" s="88" t="s">
        <v>134</v>
      </c>
      <c r="C5" s="105"/>
      <c r="D5" s="105"/>
      <c r="E5" s="105"/>
      <c r="F5" s="105"/>
      <c r="G5" s="8"/>
      <c r="H5" s="88" t="s">
        <v>174</v>
      </c>
      <c r="I5" s="104"/>
      <c r="J5" s="104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173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183</v>
      </c>
      <c r="C25" s="10" t="s">
        <v>184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183</v>
      </c>
      <c r="C26" s="10" t="s">
        <v>185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163</v>
      </c>
      <c r="C28" s="10" t="s">
        <v>164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181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181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181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181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181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181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181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/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189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134</v>
      </c>
    </row>
    <row r="39" spans="1:9">
      <c r="A39" t="s">
        <v>135</v>
      </c>
    </row>
    <row r="40" spans="1:9">
      <c r="A40" t="s">
        <v>136</v>
      </c>
    </row>
    <row r="41" spans="1:9">
      <c r="A41" t="s">
        <v>137</v>
      </c>
    </row>
    <row r="42" spans="1:9">
      <c r="A42" t="s">
        <v>139</v>
      </c>
    </row>
    <row r="43" spans="1:9">
      <c r="A43" t="s">
        <v>140</v>
      </c>
    </row>
    <row r="44" spans="1:9">
      <c r="A44" t="s">
        <v>141</v>
      </c>
    </row>
    <row r="45" spans="1:9">
      <c r="A45" t="s">
        <v>142</v>
      </c>
    </row>
    <row r="46" spans="1:9" s="51" customFormat="1">
      <c r="A46" s="51" t="s">
        <v>151</v>
      </c>
      <c r="I46" s="6"/>
    </row>
    <row r="47" spans="1:9">
      <c r="A47" t="s">
        <v>138</v>
      </c>
    </row>
    <row r="49" spans="1:9" s="51" customFormat="1">
      <c r="A49" s="51" t="s">
        <v>148</v>
      </c>
      <c r="I49" s="6"/>
    </row>
    <row r="50" spans="1:9" s="51" customFormat="1">
      <c r="A50" s="56" t="s">
        <v>147</v>
      </c>
      <c r="I50" s="6"/>
    </row>
    <row r="51" spans="1:9">
      <c r="A51" s="56" t="s">
        <v>145</v>
      </c>
    </row>
    <row r="52" spans="1:9">
      <c r="A52" s="64" t="s">
        <v>146</v>
      </c>
    </row>
    <row r="54" spans="1:9">
      <c r="A54" t="s">
        <v>169</v>
      </c>
      <c r="B54" t="s">
        <v>171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170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49" zoomScaleNormal="100" workbookViewId="0">
      <selection activeCell="Q72" sqref="Q72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188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188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166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166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166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166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166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166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170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170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168</v>
      </c>
    </row>
    <row r="134" spans="2:4">
      <c r="B134" s="28"/>
      <c r="C134" s="20">
        <v>5</v>
      </c>
      <c r="D134" s="24" t="s">
        <v>168</v>
      </c>
    </row>
    <row r="135" spans="2:4">
      <c r="B135" s="28"/>
      <c r="C135" s="20">
        <v>75</v>
      </c>
      <c r="D135" s="24" t="s">
        <v>167</v>
      </c>
    </row>
    <row r="136" spans="2:4">
      <c r="B136" s="28"/>
      <c r="C136" s="20">
        <v>80</v>
      </c>
      <c r="D136" s="24" t="s">
        <v>159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157</v>
      </c>
    </row>
    <row r="139" spans="2:4">
      <c r="B139" s="40"/>
      <c r="C139" s="20">
        <v>95</v>
      </c>
      <c r="D139" s="24" t="s">
        <v>158</v>
      </c>
    </row>
    <row r="140" spans="2:4">
      <c r="B140" s="28" t="s">
        <v>129</v>
      </c>
    </row>
    <row r="141" spans="2:4">
      <c r="C141" s="20" t="s">
        <v>40</v>
      </c>
      <c r="D141" s="24" t="s">
        <v>166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163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topLeftCell="A19" workbookViewId="0">
      <selection activeCell="H22" sqref="H22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4" ma:contentTypeDescription="Create a new document." ma:contentTypeScope="" ma:versionID="853b99a5acd980bbb3ce305bedb3d5e7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229706dcc01a6c9635d6a6d7d4bc1b4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81F37E-DFC2-498F-8CCE-F56D5E73BCC6}"/>
</file>

<file path=customXml/itemProps3.xml><?xml version="1.0" encoding="utf-8"?>
<ds:datastoreItem xmlns:ds="http://schemas.openxmlformats.org/officeDocument/2006/customXml" ds:itemID="{7937E302-8FE3-4C46-8473-472DDED1C0F0}">
  <ds:schemaRefs>
    <ds:schemaRef ds:uri="9e3d8395-3b78-4cee-bcbb-a4d4a59b9b21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485ba0b-8b54-4b26-a1c0-8a4bc31186fb"/>
    <ds:schemaRef ds:uri="http://purl.org/dc/elements/1.1/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2020-10-20T20:14:33Z</cp:lastPrinted>
  <dcterms:created xsi:type="dcterms:W3CDTF">2017-07-10T05:27:40Z</dcterms:created>
  <dcterms:modified xsi:type="dcterms:W3CDTF">2021-01-19T20:02:17Z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0x0101008694DF1EDE30794993C0BD308D3AA276</vt:lpwstr>
  </property>
</Properties>
</file>