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8D678736-1880-4BC7-99DD-C922B5FFE777}" xr6:coauthVersionLast="46" xr6:coauthVersionMax="46" xr10:uidLastSave="{00000000-0000-0000-0000-000000000000}"/>
  <bookViews>
    <workbookView xWindow="33690" yWindow="570" windowWidth="20715" windowHeight="1449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G25" i="1"/>
  <c r="G26" i="1"/>
  <c r="K26" i="1"/>
  <c r="K25" i="1"/>
  <c r="D25" i="4"/>
  <c r="D24" i="4"/>
  <c r="I25" i="1"/>
  <c r="I26" i="1"/>
  <c r="F25" i="1"/>
  <c r="F26" i="1"/>
  <c r="H26" i="1"/>
  <c r="H25" i="1"/>
  <c r="E25" i="1"/>
  <c r="E26" i="1"/>
  <c r="J25" i="1"/>
  <c r="J26" i="1"/>
</calcChain>
</file>

<file path=xl/sharedStrings.xml><?xml version="1.0" encoding="utf-8"?>
<sst xmlns="http://schemas.openxmlformats.org/spreadsheetml/2006/main" count="1180" uniqueCount="208">
  <si>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</si>
  <si>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</si>
  <si>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</si>
  <si>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</si>
  <si>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</si>
  <si>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</si>
  <si>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</si>
  <si>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</si>
  <si>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</si>
  <si>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</si>
  <si>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</si>
  <si>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</si>
  <si>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</si>
  <si>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</si>
  <si>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</si>
  <si>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</si>
  <si>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</si>
  <si>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</si>
  <si>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</si>
  <si>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</si>
  <si>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</si>
  <si>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</si>
  <si>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</si>
  <si>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</si>
  <si>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</si>
  <si>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</si>
  <si>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</si>
  <si>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</si>
  <si>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</si>
  <si>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</si>
  <si>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</si>
  <si>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</si>
  <si>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</si>
  <si>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</si>
  <si>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</si>
  <si>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</si>
  <si>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</si>
  <si>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</si>
  <si>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</si>
  <si>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</si>
  <si>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</si>
  <si>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</si>
  <si>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</si>
  <si>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</si>
  <si>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</si>
  <si>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</si>
  <si>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</si>
  <si>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</si>
  <si>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</si>
  <si>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</si>
  <si>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</si>
  <si>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</si>
  <si>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</si>
  <si>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</si>
  <si>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</si>
  <si>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</si>
  <si>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</si>
  <si>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</si>
  <si>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</si>
  <si>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</si>
  <si>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</si>
  <si>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</si>
  <si>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</si>
  <si>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</si>
  <si>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</si>
  <si>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</si>
  <si>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</si>
  <si>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</si>
  <si>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</si>
  <si>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</si>
  <si>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</si>
  <si>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</si>
  <si>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</si>
  <si>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</si>
  <si>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</si>
  <si>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</si>
  <si>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</si>
  <si>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</si>
  <si>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</si>
  <si>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</si>
  <si>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</si>
  <si>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</si>
  <si>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</si>
  <si>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</si>
  <si>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</si>
  <si>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</si>
  <si>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</si>
  <si>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</si>
  <si>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</si>
  <si>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</si>
  <si>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</si>
  <si>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</si>
  <si>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</si>
  <si>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</si>
  <si>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</si>
  <si>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</si>
  <si>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</si>
  <si>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</si>
  <si>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</si>
  <si>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</si>
  <si>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</si>
  <si>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</si>
  <si>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</si>
  <si>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</si>
  <si>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</si>
  <si>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</si>
  <si>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</si>
  <si>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</si>
  <si>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</si>
  <si>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</si>
  <si>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</si>
  <si>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</si>
  <si>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</si>
  <si>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</si>
  <si>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</si>
  <si>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</si>
  <si>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</si>
  <si>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</si>
  <si>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</si>
  <si>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</si>
  <si>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</si>
  <si>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</si>
  <si>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</si>
  <si>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</si>
  <si>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</si>
  <si>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</si>
  <si>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</si>
  <si>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</si>
  <si>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</si>
  <si>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</si>
  <si>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</si>
  <si>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</si>
  <si>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</si>
  <si>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</si>
  <si>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</si>
  <si>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</si>
  <si>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</si>
  <si>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</si>
  <si>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</si>
  <si>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</si>
  <si>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</si>
  <si>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</si>
  <si>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</si>
  <si>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</si>
  <si>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</si>
  <si>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</si>
  <si>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</si>
  <si>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</si>
  <si>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</si>
  <si>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</si>
  <si>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</si>
  <si>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</si>
  <si>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</si>
  <si>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</si>
  <si>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</si>
  <si>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</si>
  <si>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</si>
  <si>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</si>
  <si>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</si>
  <si>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</si>
  <si>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</si>
  <si>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</si>
  <si>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</si>
  <si>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</si>
  <si>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</si>
  <si>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</si>
  <si>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</si>
  <si>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</si>
  <si>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</si>
  <si>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</si>
  <si>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</si>
  <si>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</si>
  <si>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</si>
  <si>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</si>
  <si>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</si>
  <si>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</si>
  <si>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</si>
  <si>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</si>
  <si>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</si>
  <si>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</si>
  <si>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</si>
  <si>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</si>
  <si>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</si>
  <si>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</si>
  <si>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</si>
  <si>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</si>
  <si>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</si>
  <si>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</si>
  <si>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</si>
  <si>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</si>
  <si>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</si>
  <si>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</si>
  <si>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</si>
  <si>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</si>
  <si>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</si>
  <si>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</si>
  <si>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</si>
  <si>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</si>
  <si>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</si>
  <si>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</si>
  <si>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</si>
  <si>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</si>
  <si>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</si>
  <si>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GEO HUTCHINSON &amp; CO LTD</t>
  </si>
  <si>
    <t>RM DELA RUE</t>
  </si>
  <si>
    <t>20210507SRT01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</si>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</sst>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1160740</xdr:colOff>
      <xdr:row>41</xdr:row>
      <xdr:rowOff>54804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B3" sqref="B3:C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152</v>
      </c>
      <c r="J3" s="69" t="s">
        <v>153</v>
      </c>
    </row>
    <row r="4" spans="1:11" ht="15.6">
      <c r="B4" s="3" t="s">
        <v>204</v>
      </c>
      <c r="F4" s="8"/>
      <c r="G4" s="8"/>
      <c r="H4" s="9" t="s">
        <v>56</v>
      </c>
      <c r="J4" s="70">
        <f ca="1">TODAY()</f>
        <v>44326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44326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44326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2" zoomScale="130" zoomScaleNormal="110" zoomScalePageLayoutView="130" workbookViewId="0">
      <selection activeCell="J9" sqref="J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6">
      <c r="B4" s="3" t="s">
        <v>204</v>
      </c>
      <c r="F4" s="8"/>
      <c r="G4" s="8"/>
      <c r="H4" s="9" t="s">
        <v>56</v>
      </c>
      <c r="J4" s="70">
        <v>44323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44326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6.3</v>
      </c>
      <c r="F9" s="14">
        <v>6.2</v>
      </c>
      <c r="G9" s="14">
        <v>6.3</v>
      </c>
      <c r="H9" s="14">
        <v>6.5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35</v>
      </c>
      <c r="F10" s="11">
        <v>35</v>
      </c>
      <c r="G10" s="11">
        <v>10</v>
      </c>
      <c r="H10" s="11">
        <v>30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25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35.075527775306789</v>
      </c>
      <c r="F12" s="15">
        <f t="shared" ref="F12:H12" si="0">2*(F10-(5*10^(F9-10)))/(1+(0.94*10^(F9-10)))*10^(6-F9)</f>
        <v>44.159435242713393</v>
      </c>
      <c r="G12" s="15">
        <f t="shared" si="0"/>
        <v>10.020865212601572</v>
      </c>
      <c r="H12" s="15">
        <f t="shared" si="0"/>
        <v>18.967027934190966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-2.7999999999999989</v>
      </c>
      <c r="F13" s="14">
        <f>+F9+0.5+VLOOKUP(F10,LSI!$F$2:$G$25,2)+VLOOKUP(F11,LSI!$H$2:$I$25,2)-12.1</f>
        <v>-2.8999999999999986</v>
      </c>
      <c r="G13" s="14">
        <v>-4.1999999999999993</v>
      </c>
      <c r="H13" s="14">
        <v>-3.4000000000000004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3.8</v>
      </c>
      <c r="F14" s="11">
        <v>3.85</v>
      </c>
      <c r="G14" s="11">
        <v>3.15</v>
      </c>
      <c r="H14" s="11">
        <v>0.22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0.19</v>
      </c>
      <c r="F15" s="11">
        <v>0.23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260</v>
      </c>
      <c r="F16" s="11">
        <v>280</v>
      </c>
      <c r="G16" s="11">
        <v>270</v>
      </c>
      <c r="H16" s="11">
        <v>260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81</v>
      </c>
      <c r="F17" s="11">
        <v>76</v>
      </c>
      <c r="G17" s="11">
        <v>67</v>
      </c>
      <c r="H17" s="11">
        <v>140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55</v>
      </c>
      <c r="F18" s="11">
        <v>54</v>
      </c>
      <c r="G18" s="11">
        <v>84</v>
      </c>
      <c r="H18" s="11">
        <v>86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37</v>
      </c>
      <c r="F19" s="14">
        <f t="shared" ref="F19:H19" si="1">F20/10</f>
        <v>39.1</v>
      </c>
      <c r="G19" s="14">
        <f t="shared" si="1"/>
        <v>37.799999999999997</v>
      </c>
      <c r="H19" s="14">
        <f t="shared" si="1"/>
        <v>36.4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370</v>
      </c>
      <c r="F20" s="15">
        <v>391</v>
      </c>
      <c r="G20" s="15">
        <v>378</v>
      </c>
      <c r="H20" s="15">
        <v>364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78</v>
      </c>
      <c r="F21" s="14">
        <v>75</v>
      </c>
      <c r="G21" s="14">
        <v>54</v>
      </c>
      <c r="H21" s="14">
        <v>3.96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180</v>
      </c>
      <c r="F22" s="11">
        <v>180</v>
      </c>
      <c r="G22" s="11">
        <v>270</v>
      </c>
      <c r="H22" s="11">
        <v>30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84.5</v>
      </c>
      <c r="F23" s="14">
        <v>84.3</v>
      </c>
      <c r="G23" s="14">
        <v>77.8</v>
      </c>
      <c r="H23" s="14">
        <v>96.8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EC83C1BA-BBD2-4BFA-84B0-D6D99CB6AE9E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44326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44326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44326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44326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435E7D-989F-4D2F-9BAC-65897EBB8865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2021-05-10T01:47:11Z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