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05 May\"/>
    </mc:Choice>
  </mc:AlternateContent>
  <xr:revisionPtr revIDLastSave="0" documentId="13_ncr:1_{53FF5140-D6A4-4976-A75A-B826D3E3FD9A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8" l="1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H12" i="9" l="1"/>
  <c r="G12" i="9"/>
  <c r="F12" i="9"/>
  <c r="E12" i="9"/>
  <c r="J5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E19" i="9" l="1"/>
  <c r="F19" i="9"/>
  <c r="G19" i="9"/>
  <c r="H19" i="9"/>
  <c r="D25" i="4"/>
  <c r="D24" i="4"/>
  <c r="G26" i="1"/>
  <c r="G25" i="1"/>
  <c r="K26" i="1"/>
  <c r="K25" i="1"/>
  <c r="E26" i="1"/>
  <c r="E25" i="1"/>
  <c r="I26" i="1"/>
  <c r="I25" i="1"/>
  <c r="J25" i="1"/>
  <c r="J26" i="1"/>
  <c r="H25" i="1"/>
  <c r="H26" i="1"/>
  <c r="F26" i="1"/>
  <c r="F25" i="1"/>
</calcChain>
</file>

<file path=xl/sharedStrings.xml><?xml version="1.0" encoding="utf-8"?>
<sst xmlns="http://schemas.openxmlformats.org/spreadsheetml/2006/main" count="1180" uniqueCount="209">
  <si>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</si>
  <si>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</si>
  <si>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</si>
  <si>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</si>
  <si>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</si>
  <si>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</si>
  <si>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</si>
  <si>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</si>
  <si>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</si>
  <si>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</si>
  <si>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</si>
  <si>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</si>
  <si>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</si>
  <si>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</si>
  <si>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</si>
  <si>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</si>
  <si>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</si>
  <si>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</si>
  <si>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</si>
  <si>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</si>
  <si>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</si>
  <si>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</si>
  <si>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</si>
  <si>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</si>
  <si>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</si>
  <si>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</si>
  <si>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</si>
  <si>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</si>
  <si>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</si>
  <si>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</si>
  <si>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</si>
  <si>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</si>
  <si>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</si>
  <si>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</si>
  <si>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</si>
  <si>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</si>
  <si>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</si>
  <si>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</si>
  <si>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</si>
  <si>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</si>
  <si>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</si>
  <si>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</si>
  <si>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</si>
  <si>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</si>
  <si>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</si>
  <si>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</si>
  <si>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</si>
  <si>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</si>
  <si>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</si>
  <si>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</si>
  <si>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</si>
  <si>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</si>
  <si>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</si>
  <si>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</si>
  <si>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</si>
  <si>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</si>
  <si>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</si>
  <si>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</si>
  <si>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</si>
  <si>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</si>
  <si>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</si>
  <si>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</si>
  <si>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</si>
  <si>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</si>
  <si>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</si>
  <si>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</si>
  <si>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</si>
  <si>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</si>
  <si>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</si>
  <si>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</si>
  <si>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</si>
  <si>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</si>
  <si>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</si>
  <si>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</si>
  <si>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</si>
  <si>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</si>
  <si>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</si>
  <si>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</si>
  <si>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</si>
  <si>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</si>
  <si>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</si>
  <si>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</si>
  <si>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</si>
  <si>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</si>
  <si>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</si>
  <si>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</si>
  <si>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</si>
  <si>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</si>
  <si>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</si>
  <si>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</si>
  <si>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</si>
  <si>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</si>
  <si>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</si>
  <si>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</si>
  <si>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</si>
  <si>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</si>
  <si>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</si>
  <si>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</si>
  <si>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</si>
  <si>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</si>
  <si>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</si>
  <si>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</si>
  <si>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</si>
  <si>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</si>
  <si>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</si>
  <si>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</si>
  <si>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</si>
  <si>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</si>
  <si>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</si>
  <si>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</si>
  <si>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</si>
  <si>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</si>
  <si>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</si>
  <si>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</si>
  <si>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</si>
  <si>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</si>
  <si>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</si>
  <si>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</si>
  <si>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</si>
  <si>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</si>
  <si>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</si>
  <si>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</si>
  <si>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</si>
  <si>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</si>
  <si>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</si>
  <si>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</si>
  <si>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</si>
  <si>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</si>
  <si>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</si>
  <si>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</si>
  <si>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</si>
  <si>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</si>
  <si>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</si>
  <si>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</si>
  <si>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</si>
  <si>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</si>
  <si>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</si>
  <si>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</si>
  <si>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</si>
  <si>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</si>
  <si>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</si>
  <si>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</si>
  <si>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</si>
  <si>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</si>
  <si>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</si>
  <si>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</si>
  <si>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</si>
  <si>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</si>
  <si>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</si>
  <si>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</si>
  <si>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</si>
  <si>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</si>
  <si>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</si>
  <si>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</si>
  <si>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</si>
  <si>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</si>
  <si>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</si>
  <si>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</si>
  <si>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</si>
  <si>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</si>
  <si>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</si>
  <si>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</si>
  <si>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</si>
  <si>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</si>
  <si>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</si>
  <si>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</si>
  <si>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</si>
  <si>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</si>
  <si>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</si>
  <si>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</si>
  <si>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</si>
  <si>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</si>
  <si>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</si>
  <si>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</si>
  <si>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</si>
  <si>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</si>
  <si>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</si>
  <si>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</si>
  <si>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</si>
  <si>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</si>
  <si>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</si>
  <si>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</si>
  <si>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</si>
  <si>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</si>
  <si>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</si>
  <si>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</si>
  <si>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</si>
  <si>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</si>
  <si>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</si>
  <si>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</si>
  <si>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</si>
  <si>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</si>
  <si>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</si>
  <si>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</si>
  <si>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</si>
  <si>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</si>
  <si>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</si>
  <si>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</si>
  <si>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</si>
  <si>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</si>
  <si>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</si>
  <si>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</si>
  <si>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</si>
  <si>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>Horticentre</t>
  </si>
  <si>
    <t>Dreamscape Orchard</t>
  </si>
  <si>
    <t>20210513SRT01</t>
  </si>
  <si>
    <t xml:space="preserve">The sample was discoloured with some significant sediment </t>
  </si>
  <si>
    <t xml:space="preserve">The sample was slightly discoloured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</si>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</sst>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35</xdr:row>
      <xdr:rowOff>29306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13" zoomScale="130" zoomScaleNormal="110" zoomScalePageLayoutView="130" workbookViewId="0">
      <selection activeCell="F5" sqref="F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44340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44340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 ht="14.4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201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3" t="s">
        <v>202</v>
      </c>
      <c r="D37" s="103"/>
      <c r="E37" s="103"/>
      <c r="F37" s="103"/>
      <c r="G37" s="103"/>
      <c r="H37" s="103"/>
      <c r="I37" s="103"/>
      <c r="J37" s="103"/>
      <c r="K37" s="5"/>
    </row>
    <row r="38" spans="1:11">
      <c r="A38" s="4"/>
      <c r="B38" s="55" t="s">
        <v>24</v>
      </c>
      <c r="C38" s="102" t="s">
        <v>130</v>
      </c>
      <c r="D38" s="103"/>
      <c r="E38" s="103"/>
      <c r="F38" s="103"/>
      <c r="G38" s="103"/>
      <c r="H38" s="103"/>
      <c r="I38" s="103"/>
      <c r="J38" s="103"/>
      <c r="K38" s="5"/>
    </row>
    <row r="39" spans="1:11">
      <c r="A39" s="4"/>
      <c r="B39" s="55"/>
      <c r="C39" s="102"/>
      <c r="D39" s="103"/>
      <c r="E39" s="103"/>
      <c r="F39" s="103"/>
      <c r="G39" s="103"/>
      <c r="H39" s="103"/>
      <c r="I39" s="103"/>
      <c r="J39" s="103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198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199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44340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44340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154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154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201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3" t="s">
        <v>202</v>
      </c>
      <c r="D28" s="103"/>
      <c r="E28" s="103"/>
      <c r="F28" s="103"/>
      <c r="G28" s="103"/>
      <c r="H28" s="103"/>
      <c r="I28" s="103"/>
      <c r="J28" s="103"/>
      <c r="K28" s="5"/>
    </row>
    <row r="29" spans="1:11">
      <c r="A29" s="4"/>
      <c r="B29" s="55" t="s">
        <v>24</v>
      </c>
      <c r="C29" s="102" t="s">
        <v>130</v>
      </c>
      <c r="D29" s="103"/>
      <c r="E29" s="103"/>
      <c r="F29" s="103"/>
      <c r="G29" s="103"/>
      <c r="H29" s="103"/>
      <c r="I29" s="103"/>
      <c r="J29" s="103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17" zoomScale="130" zoomScaleNormal="110" zoomScalePageLayoutView="130" workbookViewId="0">
      <selection activeCell="C30" sqref="C30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2.8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203</v>
      </c>
      <c r="F3" s="8"/>
      <c r="G3" s="8"/>
      <c r="H3" s="9" t="s">
        <v>152</v>
      </c>
      <c r="J3" s="69" t="s">
        <v>205</v>
      </c>
    </row>
    <row r="4" spans="1:10" ht="15.6">
      <c r="B4" s="3" t="s">
        <v>204</v>
      </c>
      <c r="F4" s="8"/>
      <c r="G4" s="8"/>
      <c r="H4" s="9" t="s">
        <v>56</v>
      </c>
      <c r="J4" s="70">
        <v>44329</v>
      </c>
    </row>
    <row r="5" spans="1:10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44340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6.7</v>
      </c>
      <c r="F9" s="14">
        <v>6.7</v>
      </c>
      <c r="G9" s="14">
        <v>7.4</v>
      </c>
      <c r="H9" s="14">
        <v>6.4</v>
      </c>
    </row>
    <row r="10" spans="1:10" ht="14.4">
      <c r="A10" s="4"/>
      <c r="B10" s="10" t="s">
        <v>5</v>
      </c>
      <c r="C10" s="10" t="s">
        <v>52</v>
      </c>
      <c r="D10" s="11" t="s">
        <v>23</v>
      </c>
      <c r="E10" s="11">
        <v>200</v>
      </c>
      <c r="F10" s="11">
        <v>195</v>
      </c>
      <c r="G10" s="11">
        <v>245</v>
      </c>
      <c r="H10" s="11">
        <v>65</v>
      </c>
    </row>
    <row r="11" spans="1:10" ht="14.4">
      <c r="A11" s="4"/>
      <c r="B11" s="10" t="s">
        <v>6</v>
      </c>
      <c r="C11" s="10" t="s">
        <v>52</v>
      </c>
      <c r="D11" s="11" t="s">
        <v>65</v>
      </c>
      <c r="E11" s="11">
        <v>5</v>
      </c>
      <c r="F11" s="11">
        <v>20</v>
      </c>
      <c r="G11" s="11" t="s">
        <v>38</v>
      </c>
      <c r="H11" s="11" t="s">
        <v>38</v>
      </c>
    </row>
    <row r="12" spans="1:10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79.771910775269461</v>
      </c>
      <c r="F12" s="15">
        <f t="shared" ref="F12:H12" si="0">2*(F10-(5*10^(F9-10)))/(1+(0.94*10^(F9-10)))*10^(6-F9)</f>
        <v>77.777588017660079</v>
      </c>
      <c r="G12" s="15">
        <f t="shared" si="0"/>
        <v>19.460302212186264</v>
      </c>
      <c r="H12" s="15">
        <f t="shared" si="0"/>
        <v>51.740715292688769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-2.3000000000000007</v>
      </c>
      <c r="F13" s="14">
        <f>+F9+0.5+VLOOKUP(F10,LSI!$F$2:$G$25,2)+VLOOKUP(F11,LSI!$H$2:$I$25,2)-12.1</f>
        <v>-1.9000000000000004</v>
      </c>
      <c r="G13" s="14">
        <v>-1.5999999999999996</v>
      </c>
      <c r="H13" s="14">
        <v>-3.0999999999999996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42</v>
      </c>
      <c r="F14" s="11">
        <v>5.3</v>
      </c>
      <c r="G14" s="11">
        <v>4.3</v>
      </c>
      <c r="H14" s="11">
        <v>0.09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0.21</v>
      </c>
      <c r="F15" s="11">
        <v>0.15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230</v>
      </c>
      <c r="F16" s="11">
        <v>0.03</v>
      </c>
      <c r="G16" s="11">
        <v>290</v>
      </c>
      <c r="H16" s="11">
        <v>270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36</v>
      </c>
      <c r="F17" s="11">
        <v>50</v>
      </c>
      <c r="G17" s="11">
        <v>42</v>
      </c>
      <c r="H17" s="11">
        <v>135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78</v>
      </c>
      <c r="F18" s="11">
        <v>86</v>
      </c>
      <c r="G18" s="11">
        <v>130</v>
      </c>
      <c r="H18" s="11">
        <v>110</v>
      </c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f>E20/10</f>
        <v>32.5</v>
      </c>
      <c r="F19" s="14">
        <f t="shared" ref="F19:H19" si="1">F20/10</f>
        <v>32.700000000000003</v>
      </c>
      <c r="G19" s="14">
        <f t="shared" si="1"/>
        <v>41.2</v>
      </c>
      <c r="H19" s="14">
        <f t="shared" si="1"/>
        <v>38.200000000000003</v>
      </c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325</v>
      </c>
      <c r="F20" s="15">
        <v>327</v>
      </c>
      <c r="G20" s="15">
        <v>412</v>
      </c>
      <c r="H20" s="15">
        <v>382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923</v>
      </c>
      <c r="F21" s="14">
        <v>32.32</v>
      </c>
      <c r="G21" s="14">
        <v>35.74</v>
      </c>
      <c r="H21" s="14">
        <v>0.96</v>
      </c>
    </row>
    <row r="22" spans="1:11">
      <c r="A22" s="4"/>
      <c r="B22" s="10" t="s">
        <v>163</v>
      </c>
      <c r="C22" s="10" t="s">
        <v>164</v>
      </c>
      <c r="D22" s="11" t="s">
        <v>23</v>
      </c>
      <c r="E22" s="11">
        <v>3200</v>
      </c>
      <c r="F22" s="11">
        <v>290</v>
      </c>
      <c r="G22" s="11">
        <v>250</v>
      </c>
      <c r="H22" s="11">
        <v>50</v>
      </c>
    </row>
    <row r="23" spans="1:11" ht="14.4">
      <c r="A23" s="4"/>
      <c r="B23" s="10" t="s">
        <v>19</v>
      </c>
      <c r="C23" s="10" t="s">
        <v>55</v>
      </c>
      <c r="D23" s="11" t="s">
        <v>23</v>
      </c>
      <c r="E23" s="14">
        <v>7.4</v>
      </c>
      <c r="F23" s="14">
        <v>47.9</v>
      </c>
      <c r="G23" s="14">
        <v>22.9</v>
      </c>
      <c r="H23" s="14">
        <v>96.6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206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207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208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201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102" t="s">
        <v>130</v>
      </c>
      <c r="D32" s="103"/>
      <c r="E32" s="103"/>
      <c r="F32" s="103"/>
      <c r="G32" s="103"/>
      <c r="H32" s="103"/>
      <c r="I32" s="103"/>
      <c r="J32" s="103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199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193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13" zoomScale="130" zoomScaleNormal="110" zoomScalePageLayoutView="130" workbookViewId="0">
      <selection activeCell="A25" sqref="A25:XFD2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196</v>
      </c>
    </row>
    <row r="4" spans="1:12" ht="15.6">
      <c r="B4" s="3" t="s">
        <v>58</v>
      </c>
      <c r="F4" s="8"/>
      <c r="G4" s="8"/>
      <c r="H4" s="9" t="s">
        <v>56</v>
      </c>
      <c r="J4" s="70">
        <f ca="1">TODAY()</f>
        <v>44340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44340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 ht="14.4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 ht="14.4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 ht="14.4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 ht="14.4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4.4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 ht="14.4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131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131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131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131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201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2" t="s">
        <v>130</v>
      </c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196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44340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201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3" t="s">
        <v>202</v>
      </c>
      <c r="D21" s="103"/>
      <c r="E21" s="103"/>
      <c r="F21" s="103"/>
      <c r="G21" s="103"/>
      <c r="H21" s="103"/>
      <c r="I21" s="103"/>
      <c r="J21" s="103"/>
      <c r="K21" s="5"/>
    </row>
    <row r="22" spans="1:11">
      <c r="A22" s="4"/>
      <c r="B22" s="55"/>
      <c r="C22" s="102"/>
      <c r="D22" s="103"/>
      <c r="E22" s="103"/>
      <c r="F22" s="103"/>
      <c r="G22" s="103"/>
      <c r="H22" s="103"/>
      <c r="I22" s="103"/>
      <c r="J22" s="103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D8" sqref="D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">
        <v>200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44340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44340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 ht="14.4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195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154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201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3" t="s">
        <v>202</v>
      </c>
      <c r="D46" s="103"/>
      <c r="E46" s="103"/>
      <c r="F46" s="103"/>
      <c r="G46" s="103"/>
      <c r="H46" s="103"/>
      <c r="I46" s="103"/>
      <c r="J46" s="103"/>
      <c r="K46" s="5"/>
    </row>
    <row r="47" spans="1:11">
      <c r="A47" s="4"/>
      <c r="B47" s="55" t="s">
        <v>24</v>
      </c>
      <c r="C47" s="102" t="s">
        <v>130</v>
      </c>
      <c r="D47" s="103"/>
      <c r="E47" s="103"/>
      <c r="F47" s="103"/>
      <c r="G47" s="103"/>
      <c r="H47" s="103"/>
      <c r="I47" s="103"/>
      <c r="J47" s="103"/>
      <c r="K47" s="5"/>
    </row>
    <row r="48" spans="1:11">
      <c r="A48" s="4"/>
      <c r="B48" s="55"/>
      <c r="C48" s="102"/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3CA30BD-5EE9-4AFC-95E2-29CAF78BA51A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9e3d8395-3b78-4cee-bcbb-a4d4a59b9b21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a485ba0b-8b54-4b26-a1c0-8a4bc31186fb"/>
    <ds:schemaRef ds:uri="http://purl.org/dc/elements/1.1/"/>
    <ds:schemaRef ds:uri="http://schemas.openxmlformats.org/package/2006/metadata/core-properties"/>
    <ds:schemaRef ds:uri="http://schemas.microsoft.com/sharepoint/v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2020-10-20T20:14:33Z</cp:lastPrinted>
  <dcterms:created xsi:type="dcterms:W3CDTF">2017-07-10T05:27:40Z</dcterms:created>
  <dcterms:modified xsi:type="dcterms:W3CDTF">2021-05-24T11:07:12Z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