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5 May\"/>
    </mc:Choice>
  </mc:AlternateContent>
  <xr:revisionPtr revIDLastSave="0" documentId="13_ncr:1_{A2204192-BD98-43AE-A463-B5E72FF2E6D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9" l="1"/>
  <c r="F19" i="9"/>
  <c r="E19" i="9"/>
  <c r="J5" i="9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G12" i="9" l="1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G25" i="1"/>
  <c r="H25" i="1"/>
  <c r="K25" i="1"/>
  <c r="K26" i="1"/>
  <c r="J26" i="1"/>
  <c r="J25" i="1"/>
  <c r="I25" i="1"/>
  <c r="I26" i="1"/>
  <c r="F25" i="1"/>
  <c r="F26" i="1"/>
  <c r="D24" i="4"/>
  <c r="D25" i="4"/>
</calcChain>
</file>

<file path=xl/sharedStrings.xml><?xml version="1.0" encoding="utf-8"?>
<sst xmlns="http://schemas.openxmlformats.org/spreadsheetml/2006/main" count="1182" uniqueCount="210">
  <si>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</si>
  <si>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</si>
  <si>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</si>
  <si>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</si>
  <si>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</si>
  <si>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</si>
  <si>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</si>
  <si>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</si>
  <si>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</si>
  <si>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</si>
  <si>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</si>
  <si>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</si>
  <si>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</si>
  <si>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</si>
  <si>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</si>
  <si>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</si>
  <si>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</si>
  <si>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</si>
  <si>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</si>
  <si>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</si>
  <si>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</si>
  <si>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</si>
  <si>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</si>
  <si>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</si>
  <si>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</si>
  <si>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</si>
  <si>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</si>
  <si>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</si>
  <si>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</si>
  <si>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</si>
  <si>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</si>
  <si>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</si>
  <si>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</si>
  <si>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</si>
  <si>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</si>
  <si>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</si>
  <si>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</si>
  <si>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</si>
  <si>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</si>
  <si>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</si>
  <si>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</si>
  <si>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</si>
  <si>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</si>
  <si>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</si>
  <si>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</si>
  <si>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</si>
  <si>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</si>
  <si>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</si>
  <si>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</si>
  <si>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</si>
  <si>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</si>
  <si>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</si>
  <si>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</si>
  <si>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</si>
  <si>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</si>
  <si>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</si>
  <si>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</si>
  <si>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</si>
  <si>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</si>
  <si>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</si>
  <si>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</si>
  <si>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</si>
  <si>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</si>
  <si>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</si>
  <si>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</si>
  <si>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</si>
  <si>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</si>
  <si>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</si>
  <si>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</si>
  <si>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</si>
  <si>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</si>
  <si>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</si>
  <si>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</si>
  <si>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</si>
  <si>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</si>
  <si>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</si>
  <si>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</si>
  <si>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</si>
  <si>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</si>
  <si>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</si>
  <si>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</si>
  <si>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</si>
  <si>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</si>
  <si>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</si>
  <si>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</si>
  <si>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</si>
  <si>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</si>
  <si>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</si>
  <si>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</si>
  <si>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</si>
  <si>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</si>
  <si>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</si>
  <si>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</si>
  <si>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</si>
  <si>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</si>
  <si>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</si>
  <si>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</si>
  <si>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</si>
  <si>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</si>
  <si>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</si>
  <si>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</si>
  <si>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</si>
  <si>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</si>
  <si>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</si>
  <si>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</si>
  <si>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</si>
  <si>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</si>
  <si>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</si>
  <si>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</si>
  <si>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</si>
  <si>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</si>
  <si>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</si>
  <si>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</si>
  <si>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</si>
  <si>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</si>
  <si>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</si>
  <si>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</si>
  <si>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</si>
  <si>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</si>
  <si>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</si>
  <si>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</si>
  <si>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</si>
  <si>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</si>
  <si>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</si>
  <si>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</si>
  <si>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</si>
  <si>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</si>
  <si>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</si>
  <si>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</si>
  <si>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</si>
  <si>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</si>
  <si>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</si>
  <si>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</si>
  <si>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</si>
  <si>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</si>
  <si>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</si>
  <si>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</si>
  <si>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</si>
  <si>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</si>
  <si>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</si>
  <si>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</si>
  <si>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</si>
  <si>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</si>
  <si>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</si>
  <si>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</si>
  <si>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</si>
  <si>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</si>
  <si>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</si>
  <si>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</si>
  <si>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</si>
  <si>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</si>
  <si>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</si>
  <si>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</si>
  <si>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</si>
  <si>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</si>
  <si>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</si>
  <si>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</si>
  <si>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</si>
  <si>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</si>
  <si>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</si>
  <si>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</si>
  <si>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</si>
  <si>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</si>
  <si>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</si>
  <si>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</si>
  <si>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</si>
  <si>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</si>
  <si>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</si>
  <si>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</si>
  <si>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</si>
  <si>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</si>
  <si>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</si>
  <si>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</si>
  <si>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</si>
  <si>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</si>
  <si>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</si>
  <si>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</si>
  <si>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</si>
  <si>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</si>
  <si>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</si>
  <si>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</si>
  <si>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</si>
  <si>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</si>
  <si>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</si>
  <si>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</si>
  <si>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</si>
  <si>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</si>
  <si>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</si>
  <si>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</si>
  <si>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</si>
  <si>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</si>
  <si>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</si>
  <si>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</si>
  <si>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</si>
  <si>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</si>
  <si>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</si>
  <si>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</si>
  <si>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</si>
  <si>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</si>
  <si>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</si>
  <si>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</si>
  <si>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</si>
  <si>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</si>
  <si>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Think Water Marlborough</t>
  </si>
  <si>
    <t>Avery</t>
  </si>
  <si>
    <t>20210526SRT01</t>
  </si>
  <si>
    <t xml:space="preserve">The sample was slightly discoloured with  significant sediment </t>
  </si>
  <si>
    <t xml:space="preserve">The sample was slightly discoloured with some significant sediment </t>
  </si>
  <si>
    <t xml:space="preserve">The sample was ar/slightly discoloured with no/some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</si>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</sst>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1164258</xdr:colOff>
      <xdr:row>34</xdr:row>
      <xdr:rowOff>21687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1036907</xdr:colOff>
      <xdr:row>50</xdr:row>
      <xdr:rowOff>47771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C7" zoomScale="130" zoomScaleNormal="110" zoomScalePageLayoutView="130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152</v>
      </c>
      <c r="J3" s="69" t="s">
        <v>205</v>
      </c>
    </row>
    <row r="4" spans="1:11" ht="15.6">
      <c r="B4" s="3" t="s">
        <v>204</v>
      </c>
      <c r="F4" s="8"/>
      <c r="G4" s="8"/>
      <c r="H4" s="9" t="s">
        <v>56</v>
      </c>
      <c r="J4" s="70">
        <v>44342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4" zoomScale="130" zoomScaleNormal="110" zoomScalePageLayoutView="130" workbookViewId="0">
      <selection activeCell="G12" sqref="G1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6">
      <c r="B4" s="3" t="s">
        <v>204</v>
      </c>
      <c r="F4" s="8"/>
      <c r="G4" s="8"/>
      <c r="H4" s="9" t="s">
        <v>56</v>
      </c>
      <c r="J4" s="70">
        <v>44342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8.3000000000000007</v>
      </c>
      <c r="F9" s="14">
        <v>8.6</v>
      </c>
      <c r="G9" s="14">
        <v>7.7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165</v>
      </c>
      <c r="F10" s="15">
        <v>145</v>
      </c>
      <c r="G10" s="15">
        <v>35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95</v>
      </c>
      <c r="F11" s="15" t="s">
        <v>38</v>
      </c>
      <c r="G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1.6224873647531866</v>
      </c>
      <c r="F12" s="15">
        <f t="shared" ref="F12:G12" si="0">2*(F10-(5*10^(F9-10)))/(1+(0.94*10^(F9-10)))*10^(6-F9)</f>
        <v>0.70120646489667748</v>
      </c>
      <c r="G12" s="15">
        <f t="shared" si="0"/>
        <v>1.3891391636215504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0.40000000000000213</v>
      </c>
      <c r="F13" s="14">
        <v>-0.60000000000000142</v>
      </c>
      <c r="G13" s="14">
        <v>-2.1000000000000014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0.3</v>
      </c>
      <c r="F14" s="11">
        <v>0.15</v>
      </c>
      <c r="G14" s="11">
        <v>0.14000000000000001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280</v>
      </c>
      <c r="F16" s="11">
        <v>210</v>
      </c>
      <c r="G16" s="11">
        <v>260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290</v>
      </c>
      <c r="F17" s="15">
        <v>20</v>
      </c>
      <c r="G17" s="15">
        <v>96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19</v>
      </c>
      <c r="F18" s="15">
        <v>74</v>
      </c>
      <c r="G18" s="15">
        <v>77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42.3</v>
      </c>
      <c r="F19" s="14">
        <f t="shared" ref="F19:G19" si="1">F20/10</f>
        <v>29.5</v>
      </c>
      <c r="G19" s="14">
        <f t="shared" si="1"/>
        <v>36.700000000000003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423</v>
      </c>
      <c r="F20" s="15">
        <v>295</v>
      </c>
      <c r="G20" s="15">
        <v>367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8.75</v>
      </c>
      <c r="F21" s="14">
        <v>7.75</v>
      </c>
      <c r="G21" s="14">
        <v>1.46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>
        <v>90</v>
      </c>
      <c r="F22" s="15">
        <v>60</v>
      </c>
      <c r="G22" s="15">
        <v>5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88.3</v>
      </c>
      <c r="F23" s="14">
        <v>78.2</v>
      </c>
      <c r="G23" s="14">
        <v>98.6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201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2" t="s">
        <v>130</v>
      </c>
      <c r="D31" s="103"/>
      <c r="E31" s="103"/>
      <c r="F31" s="103"/>
      <c r="G31" s="103"/>
      <c r="H31" s="103"/>
      <c r="I31" s="103"/>
      <c r="J31" s="103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198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193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7486B865-7FB1-4476-A219-DA9EA004EDF9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4174DB35-C6A8-447E-B24C-B39075680BA1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26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v>44342</v>
      </c>
    </row>
    <row r="5" spans="1:12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8.3000000000000007</v>
      </c>
      <c r="F9" s="14"/>
      <c r="G9" s="14">
        <v>8.6</v>
      </c>
      <c r="H9" s="14">
        <v>7.7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165</v>
      </c>
      <c r="F10" s="15"/>
      <c r="G10" s="15">
        <v>145</v>
      </c>
      <c r="H10" s="15">
        <v>35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95</v>
      </c>
      <c r="F11" s="15"/>
      <c r="G11" s="15">
        <v>0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95</v>
      </c>
      <c r="F13" s="11">
        <f t="shared" si="0"/>
        <v>0</v>
      </c>
      <c r="G13" s="11">
        <f t="shared" si="0"/>
        <v>0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1.6224873647531866</v>
      </c>
      <c r="F14" s="15">
        <f t="shared" ref="F14:K14" si="1">2*(F10-(5*10^(F9-10)))/(1+(0.94*10^(F9-10)))*10^(6-F9)</f>
        <v>-9.9999999990600013E-4</v>
      </c>
      <c r="G14" s="15">
        <f t="shared" si="1"/>
        <v>0.70120646489667748</v>
      </c>
      <c r="H14" s="15">
        <f t="shared" si="1"/>
        <v>1.3891391636215504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0.40000000000000213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0.3</v>
      </c>
      <c r="F18" s="11"/>
      <c r="G18" s="11">
        <v>0.15</v>
      </c>
      <c r="H18" s="11">
        <v>0.14000000000000001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 t="s">
        <v>40</v>
      </c>
      <c r="F19" s="11"/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280</v>
      </c>
      <c r="F22" s="11"/>
      <c r="G22" s="11">
        <v>210</v>
      </c>
      <c r="H22" s="11">
        <v>260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290</v>
      </c>
      <c r="F23" s="15"/>
      <c r="G23" s="15">
        <v>20</v>
      </c>
      <c r="H23" s="15">
        <v>96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19</v>
      </c>
      <c r="F24" s="15"/>
      <c r="G24" s="15">
        <v>74</v>
      </c>
      <c r="H24" s="15">
        <v>77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42.3</v>
      </c>
      <c r="F25" s="14">
        <f t="shared" ref="F25:K25" ca="1" si="2">F26/10</f>
        <v>0</v>
      </c>
      <c r="G25" s="14">
        <f t="shared" si="2"/>
        <v>29.5</v>
      </c>
      <c r="H25" s="14">
        <f t="shared" si="2"/>
        <v>36.700000000000003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423</v>
      </c>
      <c r="F26" s="15">
        <f t="shared" ref="F26:K26" ca="1" si="3">F25*10</f>
        <v>0</v>
      </c>
      <c r="G26" s="15">
        <v>295</v>
      </c>
      <c r="H26" s="15">
        <v>367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8.75</v>
      </c>
      <c r="F27" s="14"/>
      <c r="G27" s="14">
        <v>7.75</v>
      </c>
      <c r="H27" s="14">
        <v>1.46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>
        <v>90</v>
      </c>
      <c r="F28" s="15"/>
      <c r="G28" s="15">
        <v>60</v>
      </c>
      <c r="H28" s="15">
        <v>5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88.3</v>
      </c>
      <c r="F29" s="14"/>
      <c r="G29" s="14">
        <v>78.2</v>
      </c>
      <c r="H29" s="14">
        <v>98.6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206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207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208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209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05CDF1-CBD2-4B40-B273-2522992104B4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2021-06-01T22:29:27Z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