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6 June\"/>
    </mc:Choice>
  </mc:AlternateContent>
  <xr:revisionPtr revIDLastSave="0" documentId="13_ncr:1_{201329E0-F33A-4B39-BEC7-D0839B968C3D}" xr6:coauthVersionLast="47" xr6:coauthVersionMax="47" xr10:uidLastSave="{00000000-0000-0000-0000-000000000000}"/>
  <bookViews>
    <workbookView xWindow="29910" yWindow="1155" windowWidth="21600" windowHeight="1362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 l="1"/>
  <c r="F19" i="9"/>
  <c r="G19" i="9"/>
  <c r="H19" i="9"/>
  <c r="D25" i="4"/>
  <c r="D24" i="4"/>
  <c r="J25" i="1"/>
  <c r="J26" i="1"/>
  <c r="K25" i="1"/>
  <c r="K26" i="1"/>
  <c r="F26" i="1"/>
  <c r="F25" i="1"/>
  <c r="E25" i="1"/>
  <c r="E26" i="1"/>
  <c r="G26" i="1"/>
  <c r="G25" i="1"/>
  <c r="H25" i="1"/>
  <c r="H26" i="1"/>
  <c r="I26" i="1"/>
  <c r="I25" i="1"/>
</calcChain>
</file>

<file path=xl/sharedStrings.xml><?xml version="1.0" encoding="utf-8"?>
<sst xmlns="http://schemas.openxmlformats.org/spreadsheetml/2006/main" count="1181" uniqueCount="208">
  <si>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</si>
  <si>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</si>
  <si>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</si>
  <si>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</si>
  <si>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</si>
  <si>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</si>
  <si>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</si>
  <si>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</si>
  <si>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</si>
  <si>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</si>
  <si>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</si>
  <si>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</si>
  <si>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</si>
  <si>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</si>
  <si>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</si>
  <si>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</si>
  <si>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</si>
  <si>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</si>
  <si>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</si>
  <si>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</si>
  <si>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</si>
  <si>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</si>
  <si>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</si>
  <si>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</si>
  <si>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</si>
  <si>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</si>
  <si>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</si>
  <si>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</si>
  <si>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</si>
  <si>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</si>
  <si>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</si>
  <si>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</si>
  <si>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</si>
  <si>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</si>
  <si>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</si>
  <si>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</si>
  <si>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</si>
  <si>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</si>
  <si>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</si>
  <si>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</si>
  <si>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</si>
  <si>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</si>
  <si>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</si>
  <si>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</si>
  <si>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</si>
  <si>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</si>
  <si>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</si>
  <si>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</si>
  <si>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</si>
  <si>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</si>
  <si>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</si>
  <si>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</si>
  <si>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</si>
  <si>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</si>
  <si>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</si>
  <si>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</si>
  <si>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</si>
  <si>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</si>
  <si>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</si>
  <si>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</si>
  <si>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</si>
  <si>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</si>
  <si>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</si>
  <si>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</si>
  <si>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</si>
  <si>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</si>
  <si>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</si>
  <si>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</si>
  <si>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</si>
  <si>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</si>
  <si>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</si>
  <si>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</si>
  <si>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</si>
  <si>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</si>
  <si>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</si>
  <si>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</si>
  <si>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</si>
  <si>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</si>
  <si>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</si>
  <si>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</si>
  <si>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</si>
  <si>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</si>
  <si>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</si>
  <si>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</si>
  <si>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</si>
  <si>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</si>
  <si>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</si>
  <si>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</si>
  <si>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</si>
  <si>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</si>
  <si>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</si>
  <si>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</si>
  <si>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</si>
  <si>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</si>
  <si>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</si>
  <si>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</si>
  <si>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</si>
  <si>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</si>
  <si>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</si>
  <si>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</si>
  <si>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</si>
  <si>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</si>
  <si>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</si>
  <si>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</si>
  <si>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</si>
  <si>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</si>
  <si>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</si>
  <si>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</si>
  <si>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</si>
  <si>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</si>
  <si>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</si>
  <si>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</si>
  <si>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</si>
  <si>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</si>
  <si>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</si>
  <si>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</si>
  <si>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</si>
  <si>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</si>
  <si>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</si>
  <si>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</si>
  <si>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</si>
  <si>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</si>
  <si>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</si>
  <si>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</si>
  <si>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</si>
  <si>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</si>
  <si>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</si>
  <si>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</si>
  <si>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</si>
  <si>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</si>
  <si>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</si>
  <si>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</si>
  <si>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</si>
  <si>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</si>
  <si>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</si>
  <si>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</si>
  <si>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</si>
  <si>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</si>
  <si>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</si>
  <si>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</si>
  <si>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</si>
  <si>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</si>
  <si>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</si>
  <si>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</si>
  <si>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</si>
  <si>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</si>
  <si>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</si>
  <si>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</si>
  <si>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</si>
  <si>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</si>
  <si>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</si>
  <si>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</si>
  <si>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</si>
  <si>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</si>
  <si>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</si>
  <si>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</si>
  <si>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</si>
  <si>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</si>
  <si>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</si>
  <si>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</si>
  <si>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</si>
  <si>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</si>
  <si>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</si>
  <si>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</si>
  <si>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</si>
  <si>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</si>
  <si>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</si>
  <si>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</si>
  <si>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</si>
  <si>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</si>
  <si>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</si>
  <si>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</si>
  <si>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</si>
  <si>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</si>
  <si>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</si>
  <si>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</si>
  <si>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</si>
  <si>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</si>
  <si>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</si>
  <si>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</si>
  <si>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</si>
  <si>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</si>
  <si>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</si>
  <si>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</si>
  <si>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</si>
  <si>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</si>
  <si>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</si>
  <si>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</si>
  <si>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</si>
  <si>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</si>
  <si>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</si>
  <si>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</si>
  <si>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</si>
  <si>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</si>
  <si>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</si>
  <si>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</si>
  <si>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</si>
  <si>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</si>
  <si>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</si>
  <si>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</si>
  <si>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</si>
  <si>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</si>
  <si>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</si>
  <si>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 xml:space="preserve">Think Water Pukekohe </t>
  </si>
  <si>
    <t>Mercer Country Stop 1</t>
  </si>
  <si>
    <t>20210604SRT01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</si>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</sst>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1164258</xdr:colOff>
      <xdr:row>35</xdr:row>
      <xdr:rowOff>21686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44355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202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44355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44355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7" zoomScale="130" zoomScaleNormal="110" zoomScalePageLayoutView="130" workbookViewId="0">
      <selection activeCell="E22" sqref="E2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205</v>
      </c>
    </row>
    <row r="4" spans="1:10" ht="15.6">
      <c r="B4" s="3" t="s">
        <v>204</v>
      </c>
      <c r="F4" s="8"/>
      <c r="G4" s="8"/>
      <c r="H4" s="9" t="s">
        <v>56</v>
      </c>
      <c r="J4" s="70">
        <v>44351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44355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7.74</v>
      </c>
      <c r="F9" s="14">
        <v>7.7</v>
      </c>
      <c r="G9" s="14">
        <v>7.7</v>
      </c>
      <c r="H9" s="14">
        <v>7.4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480</v>
      </c>
      <c r="F10" s="11">
        <v>460</v>
      </c>
      <c r="G10" s="11">
        <v>430</v>
      </c>
      <c r="H10" s="11">
        <v>220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60</v>
      </c>
      <c r="F11" s="11">
        <v>70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17.378357137520723</v>
      </c>
      <c r="F12" s="15">
        <f t="shared" ref="F12:H12" si="0">2*(F10-(5*10^(F9-10)))/(1+(0.94*10^(F9-10)))*10^(6-F9)</f>
        <v>18.269343497473443</v>
      </c>
      <c r="G12" s="15">
        <f t="shared" si="0"/>
        <v>17.077799662142723</v>
      </c>
      <c r="H12" s="15">
        <f t="shared" si="0"/>
        <v>17.474455288045952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4.0000000000000924E-2</v>
      </c>
      <c r="F13" s="14">
        <f>+F9+0.5+VLOOKUP(F10,LSI!$F$2:$G$25,2)+VLOOKUP(F11,LSI!$H$2:$I$25,2)-12.1</f>
        <v>9.9999999999999645E-2</v>
      </c>
      <c r="G13" s="14">
        <v>-1.0000000000000018</v>
      </c>
      <c r="H13" s="14">
        <v>-1.5999999999999996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1.46</v>
      </c>
      <c r="F14" s="11">
        <v>1.54</v>
      </c>
      <c r="G14" s="11">
        <v>0.59</v>
      </c>
      <c r="H14" s="11">
        <v>0.14000000000000001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0.02</v>
      </c>
      <c r="F15" s="11">
        <v>0.01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620</v>
      </c>
      <c r="F16" s="11">
        <v>630</v>
      </c>
      <c r="G16" s="11">
        <v>600</v>
      </c>
      <c r="H16" s="11">
        <v>690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62</v>
      </c>
      <c r="F17" s="11">
        <v>62</v>
      </c>
      <c r="G17" s="11">
        <v>53</v>
      </c>
      <c r="H17" s="11">
        <v>225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180</v>
      </c>
      <c r="F18" s="11">
        <v>180</v>
      </c>
      <c r="G18" s="11">
        <v>220</v>
      </c>
      <c r="H18" s="11">
        <v>220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86.7</v>
      </c>
      <c r="F19" s="14">
        <f t="shared" ref="F19:H19" si="1">F20/10</f>
        <v>89.1</v>
      </c>
      <c r="G19" s="14">
        <f t="shared" si="1"/>
        <v>85.2</v>
      </c>
      <c r="H19" s="14">
        <f t="shared" si="1"/>
        <v>97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867</v>
      </c>
      <c r="F20" s="15">
        <v>891</v>
      </c>
      <c r="G20" s="15">
        <v>852</v>
      </c>
      <c r="H20" s="15">
        <v>970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19.72</v>
      </c>
      <c r="F21" s="14">
        <v>21.87</v>
      </c>
      <c r="G21" s="14">
        <v>3.08</v>
      </c>
      <c r="H21" s="14">
        <v>0.7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>
        <v>145</v>
      </c>
      <c r="F22" s="11">
        <v>115</v>
      </c>
      <c r="G22" s="11">
        <v>25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80.3</v>
      </c>
      <c r="F23" s="14">
        <v>79.099999999999994</v>
      </c>
      <c r="G23" s="14">
        <v>73.099999999999994</v>
      </c>
      <c r="H23" s="14">
        <v>95.6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44355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44355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44355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1BCC58-315B-4B4A-96DF-00D92FD9E883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2021-06-07T22:39:07Z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