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6 June\"/>
    </mc:Choice>
  </mc:AlternateContent>
  <xr:revisionPtr revIDLastSave="0" documentId="13_ncr:1_{583922AA-9DD3-42F1-93A8-CDD2C5926836}" xr6:coauthVersionLast="47" xr6:coauthVersionMax="47" xr10:uidLastSave="{00000000-0000-0000-0000-000000000000}"/>
  <bookViews>
    <workbookView xWindow="29910" yWindow="1155" windowWidth="21600" windowHeight="1132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K25" i="1" l="1"/>
  <c r="K26" i="1"/>
  <c r="D25" i="4"/>
  <c r="D24" i="4"/>
  <c r="G25" i="1"/>
  <c r="G26" i="1"/>
  <c r="J26" i="1"/>
  <c r="J25" i="1"/>
  <c r="H26" i="1"/>
  <c r="H25" i="1"/>
  <c r="E26" i="1"/>
  <c r="E25" i="1"/>
  <c r="I26" i="1"/>
  <c r="I25" i="1"/>
  <c r="F25" i="1"/>
  <c r="F26" i="1"/>
</calcChain>
</file>

<file path=xl/sharedStrings.xml><?xml version="1.0" encoding="utf-8"?>
<sst xmlns="http://schemas.openxmlformats.org/spreadsheetml/2006/main" count="1181" uniqueCount="208">
  <si>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</si>
  <si>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</si>
  <si>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</si>
  <si>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</si>
  <si>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</si>
  <si>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</si>
  <si>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</si>
  <si>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</si>
  <si>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</si>
  <si>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</si>
  <si>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</si>
  <si>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</si>
  <si>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</si>
  <si>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</si>
  <si>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</si>
  <si>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</si>
  <si>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</si>
  <si>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</si>
  <si>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</si>
  <si>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</si>
  <si>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</si>
  <si>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</si>
  <si>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</si>
  <si>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</si>
  <si>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</si>
  <si>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</si>
  <si>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</si>
  <si>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</si>
  <si>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</si>
  <si>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</si>
  <si>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</si>
  <si>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</si>
  <si>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</si>
  <si>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</si>
  <si>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</si>
  <si>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</si>
  <si>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</si>
  <si>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</si>
  <si>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</si>
  <si>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</si>
  <si>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</si>
  <si>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</si>
  <si>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</si>
  <si>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</si>
  <si>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</si>
  <si>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</si>
  <si>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</si>
  <si>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</si>
  <si>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</si>
  <si>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</si>
  <si>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</si>
  <si>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</si>
  <si>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</si>
  <si>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</si>
  <si>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</si>
  <si>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</si>
  <si>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</si>
  <si>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</si>
  <si>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</si>
  <si>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</si>
  <si>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</si>
  <si>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</si>
  <si>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</si>
  <si>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</si>
  <si>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</si>
  <si>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</si>
  <si>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</si>
  <si>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</si>
  <si>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</si>
  <si>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</si>
  <si>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</si>
  <si>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</si>
  <si>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</si>
  <si>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</si>
  <si>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</si>
  <si>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</si>
  <si>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</si>
  <si>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</si>
  <si>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</si>
  <si>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</si>
  <si>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</si>
  <si>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</si>
  <si>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</si>
  <si>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</si>
  <si>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</si>
  <si>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</si>
  <si>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</si>
  <si>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</si>
  <si>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</si>
  <si>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</si>
  <si>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</si>
  <si>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</si>
  <si>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</si>
  <si>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</si>
  <si>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</si>
  <si>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</si>
  <si>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</si>
  <si>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</si>
  <si>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</si>
  <si>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</si>
  <si>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</si>
  <si>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</si>
  <si>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</si>
  <si>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</si>
  <si>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</si>
  <si>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</si>
  <si>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</si>
  <si>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</si>
  <si>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</si>
  <si>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</si>
  <si>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</si>
  <si>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</si>
  <si>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</si>
  <si>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</si>
  <si>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</si>
  <si>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</si>
  <si>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</si>
  <si>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</si>
  <si>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</si>
  <si>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</si>
  <si>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</si>
  <si>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</si>
  <si>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</si>
  <si>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</si>
  <si>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</si>
  <si>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</si>
  <si>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</si>
  <si>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</si>
  <si>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</si>
  <si>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</si>
  <si>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</si>
  <si>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</si>
  <si>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</si>
  <si>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</si>
  <si>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</si>
  <si>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</si>
  <si>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</si>
  <si>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</si>
  <si>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</si>
  <si>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</si>
  <si>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</si>
  <si>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</si>
  <si>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</si>
  <si>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</si>
  <si>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</si>
  <si>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</si>
  <si>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</si>
  <si>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</si>
  <si>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</si>
  <si>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</si>
  <si>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</si>
  <si>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</si>
  <si>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</si>
  <si>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</si>
  <si>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</si>
  <si>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</si>
  <si>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</si>
  <si>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</si>
  <si>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</si>
  <si>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</si>
  <si>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</si>
  <si>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</si>
  <si>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</si>
  <si>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</si>
  <si>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</si>
  <si>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</si>
  <si>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</si>
  <si>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</si>
  <si>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</si>
  <si>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</si>
  <si>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</si>
  <si>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</si>
  <si>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</si>
  <si>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</si>
  <si>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</si>
  <si>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</si>
  <si>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</si>
  <si>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</si>
  <si>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</si>
  <si>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</si>
  <si>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</si>
  <si>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</si>
  <si>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</si>
  <si>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</si>
  <si>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</si>
  <si>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</si>
  <si>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</si>
  <si>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</si>
  <si>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</si>
  <si>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</si>
  <si>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</si>
  <si>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</si>
  <si>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</si>
  <si>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</si>
  <si>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</si>
  <si>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</si>
  <si>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</si>
  <si>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</si>
  <si>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</si>
  <si>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</si>
  <si>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</si>
  <si>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</si>
  <si>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</si>
  <si>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Think Water Pukekohe </t>
  </si>
  <si>
    <t xml:space="preserve">The sample was slightly discoloured with some significant sediment </t>
  </si>
  <si>
    <t xml:space="preserve">The sample was clear with no significant sediment </t>
  </si>
  <si>
    <t>Mercer Country Stop 2</t>
  </si>
  <si>
    <t>20210604SRT02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</si>
</sst>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35</xdr:row>
      <xdr:rowOff>21686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4" zoomScale="130" zoomScaleNormal="110" zoomScalePageLayoutView="130" workbookViewId="0">
      <selection activeCell="C29" sqref="C2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207</v>
      </c>
    </row>
    <row r="4" spans="1:10" ht="15.6">
      <c r="B4" s="3" t="s">
        <v>206</v>
      </c>
      <c r="F4" s="8"/>
      <c r="G4" s="8"/>
      <c r="H4" s="9" t="s">
        <v>56</v>
      </c>
      <c r="J4" s="70">
        <v>44351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7.74</v>
      </c>
      <c r="F9" s="14">
        <v>7.7</v>
      </c>
      <c r="G9" s="14">
        <v>7.8</v>
      </c>
      <c r="H9" s="14">
        <v>7.5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480</v>
      </c>
      <c r="F10" s="11">
        <v>470</v>
      </c>
      <c r="G10" s="11">
        <v>440</v>
      </c>
      <c r="H10" s="11">
        <v>165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75</v>
      </c>
      <c r="F11" s="11">
        <v>60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17.378357137520723</v>
      </c>
      <c r="F12" s="15">
        <f t="shared" ref="F12:H12" si="0">2*(F10-(5*10^(F9-10)))/(1+(0.94*10^(F9-10)))*10^(6-F9)</f>
        <v>18.666524775917015</v>
      </c>
      <c r="G12" s="15">
        <f t="shared" si="0"/>
        <v>13.86383370926359</v>
      </c>
      <c r="H12" s="15">
        <f t="shared" si="0"/>
        <v>10.403591177228289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0.24000000000000199</v>
      </c>
      <c r="F13" s="14">
        <f>+F9+0.5+VLOOKUP(F10,LSI!$F$2:$G$25,2)+VLOOKUP(F11,LSI!$H$2:$I$25,2)-12.1</f>
        <v>0</v>
      </c>
      <c r="G13" s="14">
        <v>-0.90000000000000036</v>
      </c>
      <c r="H13" s="14">
        <v>-1.5999999999999996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1.76</v>
      </c>
      <c r="F14" s="11">
        <v>1.32</v>
      </c>
      <c r="G14" s="11">
        <v>0.57999999999999996</v>
      </c>
      <c r="H14" s="11">
        <v>0.15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0.01</v>
      </c>
      <c r="F15" s="11">
        <v>0.01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620</v>
      </c>
      <c r="F16" s="11">
        <v>610</v>
      </c>
      <c r="G16" s="11">
        <v>600</v>
      </c>
      <c r="H16" s="11">
        <v>700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55</v>
      </c>
      <c r="F17" s="11">
        <v>51</v>
      </c>
      <c r="G17" s="11">
        <v>48</v>
      </c>
      <c r="H17" s="11">
        <v>220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180</v>
      </c>
      <c r="F18" s="11">
        <v>180</v>
      </c>
      <c r="G18" s="11">
        <v>220</v>
      </c>
      <c r="H18" s="11">
        <v>230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87.1</v>
      </c>
      <c r="F19" s="14">
        <f t="shared" ref="F19:H19" si="1">F20/10</f>
        <v>85.3</v>
      </c>
      <c r="G19" s="14">
        <f t="shared" si="1"/>
        <v>84.3</v>
      </c>
      <c r="H19" s="14">
        <f t="shared" si="1"/>
        <v>98.4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871</v>
      </c>
      <c r="F20" s="15">
        <v>853</v>
      </c>
      <c r="G20" s="15">
        <v>843</v>
      </c>
      <c r="H20" s="15">
        <v>984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21.42</v>
      </c>
      <c r="F21" s="14">
        <v>11.26</v>
      </c>
      <c r="G21" s="14">
        <v>3</v>
      </c>
      <c r="H21" s="14">
        <v>0.61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175</v>
      </c>
      <c r="F22" s="11">
        <v>110</v>
      </c>
      <c r="G22" s="11">
        <v>30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78.900000000000006</v>
      </c>
      <c r="F23" s="14">
        <v>80.099999999999994</v>
      </c>
      <c r="G23" s="14">
        <v>73.7</v>
      </c>
      <c r="H23" s="14">
        <v>96.5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204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204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B9557D-AB67-4849-9EF4-29E9FCCD31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2021-06-07T22:51:10Z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