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8B1F9538-1C7C-4A7F-B972-10B046A0C83A}" xr6:coauthVersionLast="47" xr6:coauthVersionMax="47" xr10:uidLastSave="{00000000-0000-0000-0000-000000000000}"/>
  <bookViews>
    <workbookView xWindow="31065" yWindow="1440" windowWidth="20610" windowHeight="1377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H26" i="1" l="1"/>
  <c r="H25" i="1"/>
  <c r="E25" i="1"/>
  <c r="E26" i="1"/>
  <c r="F26" i="1"/>
  <c r="F25" i="1"/>
  <c r="K25" i="1"/>
  <c r="K26" i="1"/>
  <c r="D25" i="4"/>
  <c r="D24" i="4"/>
  <c r="G26" i="1"/>
  <c r="G25" i="1"/>
  <c r="J26" i="1"/>
  <c r="J25" i="1"/>
  <c r="I26" i="1"/>
  <c r="I25" i="1"/>
</calcChain>
</file>

<file path=xl/sharedStrings.xml><?xml version="1.0" encoding="utf-8"?>
<sst xmlns="http://schemas.openxmlformats.org/spreadsheetml/2006/main" count="1182" uniqueCount="209">
  <si>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</si>
  <si>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</si>
  <si>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</si>
  <si>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</si>
  <si>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</si>
  <si>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</si>
  <si>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</si>
  <si>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</si>
  <si>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</si>
  <si>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</si>
  <si>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</si>
  <si>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</si>
  <si>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</si>
  <si>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</si>
  <si>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</si>
  <si>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</si>
  <si>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</si>
  <si>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</si>
  <si>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</si>
  <si>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</si>
  <si>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</si>
  <si>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</si>
  <si>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</si>
  <si>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</si>
  <si>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</si>
  <si>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</si>
  <si>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</si>
  <si>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</si>
  <si>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</si>
  <si>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</si>
  <si>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</si>
  <si>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</si>
  <si>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</si>
  <si>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</si>
  <si>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</si>
  <si>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</si>
  <si>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</si>
  <si>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</si>
  <si>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</si>
  <si>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</si>
  <si>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</si>
  <si>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</si>
  <si>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</si>
  <si>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</si>
  <si>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</si>
  <si>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</si>
  <si>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</si>
  <si>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</si>
  <si>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</si>
  <si>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</si>
  <si>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</si>
  <si>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</si>
  <si>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</si>
  <si>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</si>
  <si>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</si>
  <si>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</si>
  <si>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</si>
  <si>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</si>
  <si>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</si>
  <si>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</si>
  <si>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</si>
  <si>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</si>
  <si>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</si>
  <si>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</si>
  <si>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</si>
  <si>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</si>
  <si>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</si>
  <si>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</si>
  <si>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</si>
  <si>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</si>
  <si>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</si>
  <si>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</si>
  <si>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</si>
  <si>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</si>
  <si>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</si>
  <si>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</si>
  <si>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</si>
  <si>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</si>
  <si>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</si>
  <si>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</si>
  <si>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</si>
  <si>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</si>
  <si>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</si>
  <si>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</si>
  <si>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</si>
  <si>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</si>
  <si>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</si>
  <si>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</si>
  <si>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</si>
  <si>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</si>
  <si>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</si>
  <si>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</si>
  <si>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</si>
  <si>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</si>
  <si>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</si>
  <si>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</si>
  <si>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</si>
  <si>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</si>
  <si>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</si>
  <si>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</si>
  <si>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</si>
  <si>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</si>
  <si>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</si>
  <si>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</si>
  <si>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</si>
  <si>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</si>
  <si>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</si>
  <si>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</si>
  <si>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</si>
  <si>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</si>
  <si>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</si>
  <si>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</si>
  <si>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</si>
  <si>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</si>
  <si>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</si>
  <si>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</si>
  <si>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</si>
  <si>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</si>
  <si>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</si>
  <si>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</si>
  <si>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</si>
  <si>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</si>
  <si>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</si>
  <si>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</si>
  <si>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</si>
  <si>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</si>
  <si>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</si>
  <si>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</si>
  <si>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</si>
  <si>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</si>
  <si>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</si>
  <si>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</si>
  <si>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</si>
  <si>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</si>
  <si>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</si>
  <si>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</si>
  <si>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</si>
  <si>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</si>
  <si>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</si>
  <si>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</si>
  <si>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</si>
  <si>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</si>
  <si>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</si>
  <si>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</si>
  <si>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</si>
  <si>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</si>
  <si>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</si>
  <si>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</si>
  <si>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</si>
  <si>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</si>
  <si>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</si>
  <si>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</si>
  <si>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</si>
  <si>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</si>
  <si>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</si>
  <si>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</si>
  <si>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</si>
  <si>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</si>
  <si>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</si>
  <si>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</si>
  <si>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</si>
  <si>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</si>
  <si>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</si>
  <si>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</si>
  <si>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</si>
  <si>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</si>
  <si>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</si>
  <si>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</si>
  <si>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</si>
  <si>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</si>
  <si>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</si>
  <si>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</si>
  <si>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</si>
  <si>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</si>
  <si>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</si>
  <si>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</si>
  <si>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</si>
  <si>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</si>
  <si>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</si>
  <si>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</si>
  <si>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</si>
  <si>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</si>
  <si>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</si>
  <si>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</si>
  <si>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</si>
  <si>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</si>
  <si>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</si>
  <si>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</si>
  <si>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</si>
  <si>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</si>
  <si>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</si>
  <si>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</si>
  <si>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</si>
  <si>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</si>
  <si>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</si>
  <si>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</si>
  <si>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</si>
  <si>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</si>
  <si>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</si>
  <si>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</si>
  <si>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</si>
  <si>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</si>
  <si>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</si>
  <si>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Paeroa Farm Services</t>
  </si>
  <si>
    <t>Swiss Belle</t>
  </si>
  <si>
    <t>20210721SRT01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</si>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</sst>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2" zoomScale="130" zoomScaleNormal="110" zoomScalePageLayoutView="130" workbookViewId="0">
      <selection activeCell="G7" sqref="G7:J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205</v>
      </c>
    </row>
    <row r="4" spans="1:11" ht="15.6">
      <c r="B4" s="3" t="s">
        <v>204</v>
      </c>
      <c r="F4" s="8"/>
      <c r="G4" s="8"/>
      <c r="H4" s="9" t="s">
        <v>56</v>
      </c>
      <c r="J4" s="70">
        <v>44398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H25" sqref="H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44398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7.1</v>
      </c>
      <c r="G9" s="14">
        <v>7.1</v>
      </c>
      <c r="H9" s="14">
        <v>6.7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85</v>
      </c>
      <c r="F10" s="11">
        <v>100</v>
      </c>
      <c r="G10" s="11">
        <v>90</v>
      </c>
      <c r="H10" s="11">
        <v>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25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10.709320115329406</v>
      </c>
      <c r="F12" s="15">
        <f t="shared" ref="F12:H12" si="0">2*(F10-(5*10^(F9-10)))/(1+(0.94*10^(F9-10)))*10^(6-F9)</f>
        <v>15.866788097910028</v>
      </c>
      <c r="G12" s="15">
        <f t="shared" si="0"/>
        <v>14.280009406318138</v>
      </c>
      <c r="H12" s="15">
        <f t="shared" si="0"/>
        <v>9.9706142589410671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</v>
      </c>
      <c r="F13" s="14">
        <f>+F9+0.5+VLOOKUP(F10,LSI!$F$2:$G$25,2)+VLOOKUP(F11,LSI!$H$2:$I$25,2)-12.1</f>
        <v>-1.5</v>
      </c>
      <c r="G13" s="14">
        <v>-2.3000000000000007</v>
      </c>
      <c r="H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3.6</v>
      </c>
      <c r="F14" s="11">
        <v>3.35</v>
      </c>
      <c r="G14" s="11">
        <v>0.27</v>
      </c>
      <c r="H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0.09</v>
      </c>
      <c r="F15" s="11">
        <v>0.09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130</v>
      </c>
      <c r="F16" s="11">
        <v>140</v>
      </c>
      <c r="G16" s="11">
        <v>130</v>
      </c>
      <c r="H16" s="11">
        <v>160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8</v>
      </c>
      <c r="F17" s="11">
        <v>26</v>
      </c>
      <c r="G17" s="11">
        <v>11</v>
      </c>
      <c r="H17" s="11">
        <v>70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29</v>
      </c>
      <c r="F18" s="11">
        <v>31</v>
      </c>
      <c r="G18" s="11">
        <v>53</v>
      </c>
      <c r="H18" s="11">
        <v>59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18.399999999999999</v>
      </c>
      <c r="F19" s="14">
        <f t="shared" ref="F19:H19" si="1">F20/10</f>
        <v>19.600000000000001</v>
      </c>
      <c r="G19" s="14">
        <f t="shared" si="1"/>
        <v>18.7</v>
      </c>
      <c r="H19" s="14">
        <f t="shared" si="1"/>
        <v>23.1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184</v>
      </c>
      <c r="F20" s="15">
        <v>196</v>
      </c>
      <c r="G20" s="15">
        <v>187</v>
      </c>
      <c r="H20" s="15">
        <v>231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1.63</v>
      </c>
      <c r="F21" s="14">
        <v>1.56</v>
      </c>
      <c r="G21" s="14">
        <v>7.0000000000000007E-2</v>
      </c>
      <c r="H21" s="14">
        <v>0.31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35</v>
      </c>
      <c r="F22" s="11">
        <v>50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45.8</v>
      </c>
      <c r="F23" s="14">
        <v>45.7</v>
      </c>
      <c r="G23" s="14">
        <v>42.6</v>
      </c>
      <c r="H23" s="14">
        <v>99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44400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44400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e3d8395-3b78-4cee-bcbb-a4d4a59b9b2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D90D28-70DC-40D1-B04E-DAA7DD9792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2021-07-23T04:05:18Z</cp:lastPrinted>
  <dcterms:created xsi:type="dcterms:W3CDTF">2017-07-10T05:27:40Z</dcterms:created>
  <dcterms:modified xsi:type="dcterms:W3CDTF">2021-07-23T04:29:55Z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