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7 July\"/>
    </mc:Choice>
  </mc:AlternateContent>
  <xr:revisionPtr revIDLastSave="0" documentId="13_ncr:1_{792582C7-A025-4887-A466-580894C5280C}" xr6:coauthVersionLast="47" xr6:coauthVersionMax="47" xr10:uidLastSave="{00000000-0000-0000-0000-000000000000}"/>
  <bookViews>
    <workbookView xWindow="30735" yWindow="1035" windowWidth="19950" windowHeight="1356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9" l="1"/>
  <c r="H19" i="9"/>
  <c r="G19" i="9"/>
  <c r="F19" i="9"/>
  <c r="E19" i="9"/>
  <c r="D25" i="18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25" i="1"/>
  <c r="F25" i="1"/>
  <c r="G25" i="1"/>
  <c r="H25" i="1"/>
  <c r="K25" i="1" l="1"/>
  <c r="K26" i="1"/>
  <c r="I25" i="1"/>
  <c r="I26" i="1"/>
  <c r="J25" i="1"/>
  <c r="J26" i="1"/>
  <c r="D25" i="4"/>
  <c r="D24" i="4"/>
</calcChain>
</file>

<file path=xl/sharedStrings.xml><?xml version="1.0" encoding="utf-8"?>
<sst xmlns="http://schemas.openxmlformats.org/spreadsheetml/2006/main" count="1199" uniqueCount="210">
  <si>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</si>
  <si>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</si>
  <si>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</si>
  <si>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</si>
  <si>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</si>
  <si>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</si>
  <si>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</si>
  <si>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</si>
  <si>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</si>
  <si>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</si>
  <si>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</si>
  <si>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</si>
  <si>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</si>
  <si>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</si>
  <si>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</si>
  <si>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</si>
  <si>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</si>
  <si>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</si>
  <si>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</si>
  <si>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</si>
  <si>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</si>
  <si>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</si>
  <si>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</si>
  <si>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</si>
  <si>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</si>
  <si>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</si>
  <si>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</si>
  <si>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</si>
  <si>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</si>
  <si>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</si>
  <si>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</si>
  <si>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</si>
  <si>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</si>
  <si>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</si>
  <si>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</si>
  <si>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</si>
  <si>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</si>
  <si>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</si>
  <si>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</si>
  <si>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</si>
  <si>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</si>
  <si>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</si>
  <si>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</si>
  <si>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</si>
  <si>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</si>
  <si>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</si>
  <si>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</si>
  <si>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</si>
  <si>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</si>
  <si>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</si>
  <si>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</si>
  <si>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</si>
  <si>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</si>
  <si>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</si>
  <si>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</si>
  <si>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</si>
  <si>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</si>
  <si>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</si>
  <si>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</si>
  <si>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</si>
  <si>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</si>
  <si>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</si>
  <si>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</si>
  <si>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</si>
  <si>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</si>
  <si>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</si>
  <si>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</si>
  <si>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</si>
  <si>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</si>
  <si>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</si>
  <si>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</si>
  <si>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</si>
  <si>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</si>
  <si>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</si>
  <si>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</si>
  <si>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</si>
  <si>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</si>
  <si>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</si>
  <si>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</si>
  <si>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</si>
  <si>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</si>
  <si>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</si>
  <si>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</si>
  <si>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</si>
  <si>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</si>
  <si>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</si>
  <si>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</si>
  <si>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</si>
  <si>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</si>
  <si>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</si>
  <si>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</si>
  <si>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</si>
  <si>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</si>
  <si>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</si>
  <si>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</si>
  <si>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</si>
  <si>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</si>
  <si>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</si>
  <si>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</si>
  <si>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</si>
  <si>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</si>
  <si>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</si>
  <si>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</si>
  <si>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</si>
  <si>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</si>
  <si>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</si>
  <si>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</si>
  <si>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</si>
  <si>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</si>
  <si>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</si>
  <si>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</si>
  <si>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</si>
  <si>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</si>
  <si>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</si>
  <si>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</si>
  <si>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</si>
  <si>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</si>
  <si>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</si>
  <si>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</si>
  <si>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</si>
  <si>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</si>
  <si>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</si>
  <si>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</si>
  <si>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</si>
  <si>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</si>
  <si>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</si>
  <si>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</si>
  <si>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</si>
  <si>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</si>
  <si>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</si>
  <si>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</si>
  <si>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</si>
  <si>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</si>
  <si>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</si>
  <si>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</si>
  <si>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</si>
  <si>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</si>
  <si>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</si>
  <si>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</si>
  <si>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</si>
  <si>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</si>
  <si>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</si>
  <si>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</si>
  <si>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</si>
  <si>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</si>
  <si>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</si>
  <si>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</si>
  <si>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</si>
  <si>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</si>
  <si>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</si>
  <si>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</si>
  <si>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</si>
  <si>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</si>
  <si>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</si>
  <si>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</si>
  <si>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</si>
  <si>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</si>
  <si>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</si>
  <si>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</si>
  <si>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</si>
  <si>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</si>
  <si>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</si>
  <si>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</si>
  <si>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</si>
  <si>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</si>
  <si>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</si>
  <si>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</si>
  <si>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</si>
  <si>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</si>
  <si>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</si>
  <si>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</si>
  <si>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</si>
  <si>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</si>
  <si>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</si>
  <si>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</si>
  <si>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</si>
  <si>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</si>
  <si>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</si>
  <si>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</si>
  <si>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</si>
  <si>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</si>
  <si>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</si>
  <si>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</si>
  <si>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</si>
  <si>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</si>
  <si>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</si>
  <si>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</si>
  <si>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</si>
  <si>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</si>
  <si>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</si>
  <si>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</si>
  <si>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</si>
  <si>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</si>
  <si>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</si>
  <si>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</si>
  <si>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</si>
  <si>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</si>
  <si>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</si>
  <si>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</si>
  <si>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</si>
  <si>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</si>
  <si>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</si>
  <si>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</si>
  <si>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Rogers &amp; Rogers</t>
  </si>
  <si>
    <t>Awanui Hotel</t>
  </si>
  <si>
    <t>20210727CHM01</t>
  </si>
  <si>
    <t xml:space="preserve">The sample was clear with no significant sediment </t>
  </si>
  <si>
    <t xml:space="preserve">The sample was clear with  significant sediment </t>
  </si>
  <si>
    <t>Water Treatment Engineer</t>
  </si>
  <si>
    <t>20210727SRT01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</si>
</sst>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1160448</xdr:colOff>
      <xdr:row>35</xdr:row>
      <xdr:rowOff>17876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44405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44405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202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44405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44405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4" zoomScale="130" zoomScaleNormal="110" zoomScalePageLayoutView="130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209</v>
      </c>
    </row>
    <row r="4" spans="1:10" ht="15.6">
      <c r="B4" s="3" t="s">
        <v>204</v>
      </c>
      <c r="F4" s="8"/>
      <c r="G4" s="8"/>
      <c r="H4" s="9" t="s">
        <v>56</v>
      </c>
      <c r="J4" s="70">
        <v>44404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44405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7.4</v>
      </c>
      <c r="F9" s="14">
        <v>7.5</v>
      </c>
      <c r="G9" s="14">
        <v>8</v>
      </c>
      <c r="H9" s="14">
        <v>7.5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5">
        <v>120</v>
      </c>
      <c r="F10" s="15">
        <v>105</v>
      </c>
      <c r="G10" s="15">
        <v>105</v>
      </c>
      <c r="H10" s="15">
        <v>25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5">
        <v>50</v>
      </c>
      <c r="F11" s="15">
        <v>56</v>
      </c>
      <c r="G11" s="15" t="s">
        <v>38</v>
      </c>
      <c r="H11" s="15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9.5310675914847209</v>
      </c>
      <c r="F12" s="15">
        <f t="shared" ref="F12:H12" si="0">2*(F10-(5*10^(F9-10)))/(1+(0.94*10^(F9-10)))*10^(6-F9)</f>
        <v>6.6201045541384342</v>
      </c>
      <c r="G12" s="15">
        <f t="shared" si="0"/>
        <v>2.0794531404794929</v>
      </c>
      <c r="H12" s="15">
        <f t="shared" si="0"/>
        <v>1.575455723351961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-0.90000000000000036</v>
      </c>
      <c r="F13" s="14">
        <f>+F9+0.5+VLOOKUP(F10,LSI!$F$2:$G$25,2)+VLOOKUP(F11,LSI!$H$2:$I$25,2)-12.1</f>
        <v>-0.80000000000000071</v>
      </c>
      <c r="G13" s="14">
        <v>-1.3000000000000007</v>
      </c>
      <c r="H13" s="14">
        <v>-2.4000000000000004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0.2</v>
      </c>
      <c r="F14" s="11">
        <v>0.47</v>
      </c>
      <c r="G14" s="11">
        <v>0.37</v>
      </c>
      <c r="H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220</v>
      </c>
      <c r="F16" s="11">
        <v>210</v>
      </c>
      <c r="G16" s="11">
        <v>200</v>
      </c>
      <c r="H16" s="11">
        <v>230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5">
        <v>54</v>
      </c>
      <c r="F17" s="15">
        <v>47</v>
      </c>
      <c r="G17" s="15">
        <v>59</v>
      </c>
      <c r="H17" s="15">
        <v>115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5">
        <v>50</v>
      </c>
      <c r="F18" s="15">
        <v>45</v>
      </c>
      <c r="G18" s="15">
        <v>80</v>
      </c>
      <c r="H18" s="15">
        <v>90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30.4</v>
      </c>
      <c r="F19" s="14">
        <f t="shared" ref="F19:H19" si="1">F20/10</f>
        <v>30.2</v>
      </c>
      <c r="G19" s="14">
        <f t="shared" si="1"/>
        <v>28.8</v>
      </c>
      <c r="H19" s="14">
        <f t="shared" si="1"/>
        <v>32.9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304</v>
      </c>
      <c r="F20" s="15">
        <v>302</v>
      </c>
      <c r="G20" s="15">
        <v>288</v>
      </c>
      <c r="H20" s="15">
        <v>329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0.81</v>
      </c>
      <c r="F21" s="14">
        <v>1.71</v>
      </c>
      <c r="G21" s="14">
        <v>0.74</v>
      </c>
      <c r="H21" s="14">
        <v>0.18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5" t="s">
        <v>38</v>
      </c>
      <c r="F22" s="15" t="s">
        <v>38</v>
      </c>
      <c r="G22" s="15" t="s">
        <v>38</v>
      </c>
      <c r="H22" s="15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80.400000000000006</v>
      </c>
      <c r="F23" s="14">
        <v>80.900000000000006</v>
      </c>
      <c r="G23" s="14">
        <v>71.3</v>
      </c>
      <c r="H23" s="14">
        <v>98.4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207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206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208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8BC3EF0-4920-453A-B1C4-F04078D8964E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BD81C687-4BBB-49C5-9280-4B0AAA17BBA3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B3" sqref="B3: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203</v>
      </c>
      <c r="F3" s="8"/>
      <c r="G3" s="8"/>
      <c r="H3" s="9" t="s">
        <v>152</v>
      </c>
      <c r="J3" s="69" t="s">
        <v>205</v>
      </c>
    </row>
    <row r="4" spans="1:12" ht="15.6">
      <c r="B4" s="3" t="s">
        <v>204</v>
      </c>
      <c r="F4" s="8"/>
      <c r="G4" s="8"/>
      <c r="H4" s="9" t="s">
        <v>56</v>
      </c>
      <c r="J4" s="70">
        <f ca="1">TODAY()</f>
        <v>44405</v>
      </c>
    </row>
    <row r="5" spans="1:12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44405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>
        <v>7.4</v>
      </c>
      <c r="F9" s="14">
        <v>7.5</v>
      </c>
      <c r="G9" s="14">
        <v>8</v>
      </c>
      <c r="H9" s="14">
        <v>7.5</v>
      </c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>
        <v>120</v>
      </c>
      <c r="F10" s="15">
        <v>105</v>
      </c>
      <c r="G10" s="15">
        <v>105</v>
      </c>
      <c r="H10" s="15">
        <v>25</v>
      </c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>
        <v>50</v>
      </c>
      <c r="F11" s="15">
        <v>56</v>
      </c>
      <c r="G11" s="15" t="s">
        <v>38</v>
      </c>
      <c r="H11" s="15" t="s">
        <v>38</v>
      </c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>
        <v>50</v>
      </c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50</v>
      </c>
      <c r="F13" s="11">
        <f t="shared" si="0"/>
        <v>6</v>
      </c>
      <c r="G13" s="11" t="e">
        <f t="shared" si="0"/>
        <v>#VALUE!</v>
      </c>
      <c r="H13" s="11" t="e">
        <f t="shared" si="0"/>
        <v>#VALUE!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9.5310675914847209</v>
      </c>
      <c r="F14" s="15">
        <f t="shared" ref="F14:K14" si="1">2*(F10-(5*10^(F9-10)))/(1+(0.94*10^(F9-10)))*10^(6-F9)</f>
        <v>6.6201045541384342</v>
      </c>
      <c r="G14" s="15">
        <f t="shared" si="1"/>
        <v>2.0794531404794929</v>
      </c>
      <c r="H14" s="15">
        <f t="shared" si="1"/>
        <v>1.575455723351961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>
        <f>+E9+0.5+VLOOKUP(E10,LSI!$F$2:$G$25,2)+VLOOKUP(E11,LSI!$H$2:$I$25,2)-12.1</f>
        <v>-0.90000000000000036</v>
      </c>
      <c r="F15" s="14">
        <f>+F9+0.5+VLOOKUP(F10,LSI!$F$2:$G$25,2)+VLOOKUP(F11,LSI!$H$2:$I$25,2)-12.1</f>
        <v>-0.80000000000000071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>
        <v>33</v>
      </c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>
        <v>10</v>
      </c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>
        <v>0.2</v>
      </c>
      <c r="F18" s="11">
        <v>0.47</v>
      </c>
      <c r="G18" s="11">
        <v>0.37</v>
      </c>
      <c r="H18" s="11" t="s">
        <v>40</v>
      </c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 t="s">
        <v>40</v>
      </c>
      <c r="F19" s="11" t="s">
        <v>40</v>
      </c>
      <c r="G19" s="11" t="s">
        <v>40</v>
      </c>
      <c r="H19" s="11" t="s">
        <v>40</v>
      </c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>
        <v>0.03</v>
      </c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 t="s">
        <v>40</v>
      </c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>
        <v>220</v>
      </c>
      <c r="F22" s="11">
        <v>210</v>
      </c>
      <c r="G22" s="11">
        <v>200</v>
      </c>
      <c r="H22" s="11">
        <v>230</v>
      </c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>
        <v>54</v>
      </c>
      <c r="F23" s="15">
        <v>47</v>
      </c>
      <c r="G23" s="15">
        <v>59</v>
      </c>
      <c r="H23" s="15">
        <v>115</v>
      </c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>
        <v>50</v>
      </c>
      <c r="F24" s="15">
        <v>45</v>
      </c>
      <c r="G24" s="15">
        <v>80</v>
      </c>
      <c r="H24" s="15">
        <v>90</v>
      </c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>E26/10</f>
        <v>30.4</v>
      </c>
      <c r="F25" s="14">
        <f t="shared" ref="F25:K25" si="2">F26/10</f>
        <v>30.2</v>
      </c>
      <c r="G25" s="14">
        <f t="shared" si="2"/>
        <v>28.8</v>
      </c>
      <c r="H25" s="14">
        <f t="shared" si="2"/>
        <v>32.9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v>304</v>
      </c>
      <c r="F26" s="15">
        <v>302</v>
      </c>
      <c r="G26" s="15">
        <v>288</v>
      </c>
      <c r="H26" s="15">
        <v>329</v>
      </c>
      <c r="I26" s="15">
        <f t="shared" ref="I26:K26" ca="1" si="3">I25*10</f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>
        <v>0.81</v>
      </c>
      <c r="F27" s="14">
        <v>1.71</v>
      </c>
      <c r="G27" s="14">
        <v>0.74</v>
      </c>
      <c r="H27" s="14">
        <v>0.18</v>
      </c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 t="s">
        <v>38</v>
      </c>
      <c r="F28" s="15" t="s">
        <v>38</v>
      </c>
      <c r="G28" s="15" t="s">
        <v>38</v>
      </c>
      <c r="H28" s="15" t="s">
        <v>38</v>
      </c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>
        <v>80.400000000000006</v>
      </c>
      <c r="F29" s="14">
        <v>80.900000000000006</v>
      </c>
      <c r="G29" s="14">
        <v>71.3</v>
      </c>
      <c r="H29" s="14">
        <v>98.4</v>
      </c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206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207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206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206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44405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44405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44405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10BAB6B-2672-4AAC-9917-6515A413F90E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elements/1.1/"/>
    <ds:schemaRef ds:uri="a485ba0b-8b54-4b26-a1c0-8a4bc31186fb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sharepoint/v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2021-07-28T02:02:14Z</cp:lastPrinted>
  <dcterms:created xsi:type="dcterms:W3CDTF">2017-07-10T05:27:40Z</dcterms:created>
  <dcterms:modified xsi:type="dcterms:W3CDTF">2021-07-28T03:25:15Z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