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08 August\"/>
    </mc:Choice>
  </mc:AlternateContent>
  <xr:revisionPtr revIDLastSave="0" documentId="13_ncr:1_{184A9E82-91D3-4264-B249-78A58F992F02}" xr6:coauthVersionLast="47" xr6:coauthVersionMax="47" xr10:uidLastSave="{00000000-0000-0000-0000-000000000000}"/>
  <bookViews>
    <workbookView xWindow="33960" yWindow="765" windowWidth="19230" windowHeight="13365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9" l="1"/>
  <c r="D25" i="18"/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5" i="10" l="1"/>
  <c r="G12" i="9" l="1"/>
  <c r="F12" i="9"/>
  <c r="E12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8" l="1"/>
  <c r="E25" i="1"/>
  <c r="F25" i="1"/>
  <c r="G25" i="1"/>
  <c r="H25" i="1"/>
  <c r="D25" i="4" l="1"/>
  <c r="D24" i="4"/>
  <c r="K26" i="1"/>
  <c r="K25" i="1"/>
  <c r="J25" i="1"/>
  <c r="J26" i="1"/>
  <c r="I25" i="1"/>
  <c r="I26" i="1"/>
</calcChain>
</file>

<file path=xl/sharedStrings.xml><?xml version="1.0" encoding="utf-8"?>
<sst xmlns="http://schemas.openxmlformats.org/spreadsheetml/2006/main" count="1198" uniqueCount="210">
  <si>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</si>
  <si>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</si>
  <si>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</si>
  <si>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</si>
  <si>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</si>
  <si>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</si>
  <si>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</si>
  <si>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</si>
  <si>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</si>
  <si>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</si>
  <si>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</si>
  <si>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</si>
  <si>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</si>
  <si>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</si>
  <si>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</si>
  <si>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</si>
  <si>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</si>
  <si>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</si>
  <si>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</si>
  <si>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</si>
  <si>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</si>
  <si>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</si>
  <si>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</si>
  <si>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</si>
  <si>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</si>
  <si>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</si>
  <si>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</si>
  <si>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</si>
  <si>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</si>
  <si>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</si>
  <si>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</si>
  <si>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</si>
  <si>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</si>
  <si>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</si>
  <si>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</si>
  <si>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</si>
  <si>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</si>
  <si>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</si>
  <si>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</si>
  <si>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</si>
  <si>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</si>
  <si>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</si>
  <si>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</si>
  <si>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</si>
  <si>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</si>
  <si>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</si>
  <si>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</si>
  <si>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</si>
  <si>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</si>
  <si>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</si>
  <si>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</si>
  <si>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</si>
  <si>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</si>
  <si>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</si>
  <si>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</si>
  <si>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</si>
  <si>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</si>
  <si>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</si>
  <si>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</si>
  <si>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</si>
  <si>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</si>
  <si>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</si>
  <si>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</si>
  <si>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</si>
  <si>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</si>
  <si>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</si>
  <si>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</si>
  <si>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</si>
  <si>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</si>
  <si>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</si>
  <si>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</si>
  <si>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</si>
  <si>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</si>
  <si>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</si>
  <si>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</si>
  <si>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</si>
  <si>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</si>
  <si>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</si>
  <si>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</si>
  <si>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</si>
  <si>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</si>
  <si>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</si>
  <si>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</si>
  <si>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</si>
  <si>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</si>
  <si>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</si>
  <si>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</si>
  <si>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</si>
  <si>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</si>
  <si>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</si>
  <si>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</si>
  <si>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</si>
  <si>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</si>
  <si>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</si>
  <si>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</si>
  <si>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</si>
  <si>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</si>
  <si>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</si>
  <si>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</si>
  <si>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</si>
  <si>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</si>
  <si>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</si>
  <si>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</si>
  <si>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</si>
  <si>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</si>
  <si>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</si>
  <si>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</si>
  <si>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</si>
  <si>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</si>
  <si>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</si>
  <si>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</si>
  <si>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</si>
  <si>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</si>
  <si>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</si>
  <si>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</si>
  <si>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</si>
  <si>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</si>
  <si>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</si>
  <si>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</si>
  <si>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</si>
  <si>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</si>
  <si>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</si>
  <si>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</si>
  <si>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</si>
  <si>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</si>
  <si>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</si>
  <si>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</si>
  <si>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</si>
  <si>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</si>
  <si>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</si>
  <si>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</si>
  <si>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</si>
  <si>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</si>
  <si>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</si>
  <si>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</si>
  <si>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</si>
  <si>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</si>
  <si>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</si>
  <si>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</si>
  <si>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</si>
  <si>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</si>
  <si>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</si>
  <si>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</si>
  <si>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</si>
  <si>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</si>
  <si>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</si>
  <si>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</si>
  <si>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</si>
  <si>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</si>
  <si>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</si>
  <si>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</si>
  <si>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</si>
  <si>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</si>
  <si>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</si>
  <si>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</si>
  <si>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</si>
  <si>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</si>
  <si>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</si>
  <si>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</si>
  <si>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</si>
  <si>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</si>
  <si>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</si>
  <si>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</si>
  <si>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</si>
  <si>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</si>
  <si>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</si>
  <si>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</si>
  <si>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</si>
  <si>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</si>
  <si>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</si>
  <si>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</si>
  <si>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</si>
  <si>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</si>
  <si>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</si>
  <si>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</si>
  <si>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</si>
  <si>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</si>
  <si>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</si>
  <si>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</si>
  <si>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</si>
  <si>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</si>
  <si>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</si>
  <si>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</si>
  <si>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</si>
  <si>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</si>
  <si>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</si>
  <si>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</si>
  <si>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</si>
  <si>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</si>
  <si>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</si>
  <si>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</si>
  <si>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</si>
  <si>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</si>
  <si>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</si>
  <si>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</si>
  <si>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</si>
  <si>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</si>
  <si>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</si>
  <si>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</si>
  <si>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</si>
  <si>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</si>
  <si>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</si>
  <si>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</si>
  <si>
    <t>Rogers &amp; Rogers</t>
  </si>
  <si>
    <t>Speneers</t>
  </si>
  <si>
    <t>20210803CHM02</t>
  </si>
  <si>
    <t xml:space="preserve">The sample was slightly discoloured with some significant sediment </t>
  </si>
  <si>
    <t xml:space="preserve">The sample was clear with  significant sediment </t>
  </si>
  <si>
    <t xml:space="preserve">The sample was clear with no significant sediment </t>
  </si>
  <si>
    <t>20210803SRT01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</si>
</sst>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1160448</xdr:colOff>
      <xdr:row>35</xdr:row>
      <xdr:rowOff>17876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topLeftCell="A13" zoomScale="130" zoomScaleNormal="110" zoomScalePageLayoutView="130" workbookViewId="0">
      <selection activeCell="F5" sqref="F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44417</v>
      </c>
    </row>
    <row r="5" spans="1:11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44417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 ht="14.4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 hidden="1">
      <c r="A24" s="4"/>
      <c r="B24" s="10" t="s">
        <v>183</v>
      </c>
      <c r="C24" s="10" t="s">
        <v>184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4">
        <f>D26/10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144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165</v>
      </c>
      <c r="C31" s="95"/>
      <c r="K31" s="5"/>
    </row>
    <row r="32" spans="1:11">
      <c r="A32" s="4"/>
      <c r="B32" s="95" t="s">
        <v>143</v>
      </c>
      <c r="K32" s="5"/>
    </row>
    <row r="33" spans="1:11">
      <c r="A33" s="4"/>
      <c r="B33" s="95" t="s">
        <v>192</v>
      </c>
      <c r="K33" s="5"/>
    </row>
    <row r="34" spans="1:11">
      <c r="A34" s="4"/>
      <c r="B34" s="95" t="s">
        <v>149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201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202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6" t="s">
        <v>130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6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198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199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191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 t="s">
        <v>151</v>
      </c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04"/>
      <c r="D3" s="104"/>
      <c r="E3" s="104"/>
      <c r="F3" s="104"/>
      <c r="G3" s="8"/>
      <c r="H3" s="88" t="s">
        <v>152</v>
      </c>
      <c r="I3" s="104"/>
      <c r="J3" s="104"/>
    </row>
    <row r="4" spans="1:11" ht="22.5" customHeight="1">
      <c r="B4" s="88" t="s">
        <v>176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134</v>
      </c>
      <c r="C5" s="105"/>
      <c r="D5" s="105"/>
      <c r="E5" s="105"/>
      <c r="F5" s="105"/>
      <c r="G5" s="8"/>
      <c r="H5" s="88" t="s">
        <v>174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2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2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2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2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2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4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44417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44417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154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154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 ht="14.4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192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201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202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6" t="s">
        <v>130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198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zoomScale="130" zoomScaleNormal="110" zoomScalePageLayoutView="130" workbookViewId="0">
      <selection activeCell="I34" sqref="I3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2.8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203</v>
      </c>
      <c r="F3" s="8"/>
      <c r="G3" s="8"/>
      <c r="H3" s="9" t="s">
        <v>152</v>
      </c>
      <c r="J3" s="69" t="s">
        <v>209</v>
      </c>
    </row>
    <row r="4" spans="1:10" ht="15.6">
      <c r="B4" s="3" t="s">
        <v>204</v>
      </c>
      <c r="F4" s="8"/>
      <c r="G4" s="8"/>
      <c r="H4" s="9" t="s">
        <v>56</v>
      </c>
      <c r="J4" s="70">
        <v>44411</v>
      </c>
    </row>
    <row r="5" spans="1:10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44417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7.2</v>
      </c>
      <c r="F9" s="14">
        <v>6.9</v>
      </c>
      <c r="G9" s="14">
        <v>7.3</v>
      </c>
      <c r="H9" s="14">
        <v>7</v>
      </c>
    </row>
    <row r="10" spans="1:10" ht="14.4">
      <c r="A10" s="4"/>
      <c r="B10" s="10" t="s">
        <v>5</v>
      </c>
      <c r="C10" s="10" t="s">
        <v>52</v>
      </c>
      <c r="D10" s="11" t="s">
        <v>23</v>
      </c>
      <c r="E10" s="15">
        <v>95</v>
      </c>
      <c r="F10" s="15">
        <v>50</v>
      </c>
      <c r="G10" s="15">
        <v>30</v>
      </c>
      <c r="H10" s="15" t="s">
        <v>38</v>
      </c>
    </row>
    <row r="11" spans="1:10" ht="14.4">
      <c r="A11" s="4"/>
      <c r="B11" s="10" t="s">
        <v>6</v>
      </c>
      <c r="C11" s="10" t="s">
        <v>52</v>
      </c>
      <c r="D11" s="11" t="s">
        <v>65</v>
      </c>
      <c r="E11" s="15">
        <v>40</v>
      </c>
      <c r="F11" s="15">
        <v>15</v>
      </c>
      <c r="G11" s="15" t="s">
        <v>38</v>
      </c>
      <c r="H11" s="15" t="s">
        <v>38</v>
      </c>
    </row>
    <row r="12" spans="1:10" ht="14.4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11.969357600946582</v>
      </c>
      <c r="F12" s="15">
        <f t="shared" ref="F12:G12" si="0">2*(F10-(5*10^(F9-10)))/(1+(0.94*10^(F9-10)))*10^(6-F9)</f>
        <v>12.57886187750066</v>
      </c>
      <c r="G12" s="15">
        <f t="shared" si="0"/>
        <v>3.0004958320792627</v>
      </c>
      <c r="H12" s="15">
        <v>0.99806182188742598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-1.4000000000000004</v>
      </c>
      <c r="F13" s="14">
        <f>+F9+0.5+VLOOKUP(F10,LSI!$F$2:$G$25,2)+VLOOKUP(F11,LSI!$H$2:$I$25,2)-12.1</f>
        <v>-2.3999999999999986</v>
      </c>
      <c r="G13" s="14">
        <v>-2.5999999999999996</v>
      </c>
      <c r="H13" s="14">
        <v>-3.5999999999999996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1.2</v>
      </c>
      <c r="F14" s="11">
        <v>0.92</v>
      </c>
      <c r="G14" s="11">
        <v>0.1</v>
      </c>
      <c r="H14" s="11">
        <v>0.01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0.11</v>
      </c>
      <c r="F15" s="11">
        <v>0.01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190</v>
      </c>
      <c r="F16" s="11">
        <v>140</v>
      </c>
      <c r="G16" s="11">
        <v>130</v>
      </c>
      <c r="H16" s="11">
        <v>140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26</v>
      </c>
      <c r="F17" s="11">
        <v>34</v>
      </c>
      <c r="G17" s="11">
        <v>34</v>
      </c>
      <c r="H17" s="11">
        <v>69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1">
        <v>37</v>
      </c>
      <c r="F18" s="11">
        <v>34</v>
      </c>
      <c r="G18" s="11">
        <v>48</v>
      </c>
      <c r="H18" s="11">
        <v>52</v>
      </c>
    </row>
    <row r="19" spans="1:11" hidden="1">
      <c r="A19" s="4"/>
      <c r="B19" s="10" t="s">
        <v>183</v>
      </c>
      <c r="C19" s="10" t="s">
        <v>184</v>
      </c>
      <c r="D19" s="11" t="s">
        <v>23</v>
      </c>
      <c r="E19" s="14">
        <v>26.1</v>
      </c>
      <c r="F19" s="14">
        <v>19.100000000000001</v>
      </c>
      <c r="G19" s="14">
        <v>18.5</v>
      </c>
      <c r="H19" s="14">
        <v>19.7</v>
      </c>
    </row>
    <row r="20" spans="1:11">
      <c r="A20" s="4"/>
      <c r="B20" s="10" t="s">
        <v>183</v>
      </c>
      <c r="C20" s="10" t="s">
        <v>185</v>
      </c>
      <c r="D20" s="11" t="s">
        <v>23</v>
      </c>
      <c r="E20" s="15">
        <v>261</v>
      </c>
      <c r="F20" s="15">
        <v>191</v>
      </c>
      <c r="G20" s="15">
        <v>185</v>
      </c>
      <c r="H20" s="15">
        <v>197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13.15</v>
      </c>
      <c r="F21" s="14">
        <v>3.64</v>
      </c>
      <c r="G21" s="14">
        <v>0.76</v>
      </c>
      <c r="H21" s="14" t="s">
        <v>41</v>
      </c>
    </row>
    <row r="22" spans="1:11">
      <c r="A22" s="4"/>
      <c r="B22" s="10" t="s">
        <v>163</v>
      </c>
      <c r="C22" s="10" t="s">
        <v>164</v>
      </c>
      <c r="D22" s="11" t="s">
        <v>23</v>
      </c>
      <c r="E22" s="11" t="s">
        <v>38</v>
      </c>
      <c r="F22" s="11" t="s">
        <v>38</v>
      </c>
      <c r="G22" s="11" t="s">
        <v>38</v>
      </c>
      <c r="H22" s="11" t="s">
        <v>38</v>
      </c>
    </row>
    <row r="23" spans="1:11" ht="14.4">
      <c r="A23" s="4"/>
      <c r="B23" s="10" t="s">
        <v>19</v>
      </c>
      <c r="C23" s="10" t="s">
        <v>55</v>
      </c>
      <c r="D23" s="11" t="s">
        <v>23</v>
      </c>
      <c r="E23" s="14">
        <v>76.099999999999994</v>
      </c>
      <c r="F23" s="14">
        <v>87.4</v>
      </c>
      <c r="G23" s="14">
        <v>76.099999999999994</v>
      </c>
      <c r="H23" s="14">
        <v>97.9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206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207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208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201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96" t="s">
        <v>130</v>
      </c>
      <c r="D32" s="97"/>
      <c r="E32" s="97"/>
      <c r="F32" s="97"/>
      <c r="G32" s="97"/>
      <c r="H32" s="97"/>
      <c r="I32" s="97"/>
      <c r="J32" s="97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198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199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150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193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disablePrompts="1" count="1">
    <dataValidation type="whole" allowBlank="1" showInputMessage="1" showErrorMessage="1" sqref="I3:I5" xr:uid="{32D66A42-AA69-43F3-9F27-05F8EFA8C89C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E935E9CC-406F-45F4-865C-777A3CC21FA3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22" zoomScale="130" zoomScaleNormal="110" zoomScalePageLayoutView="130" workbookViewId="0">
      <selection activeCell="C39" sqref="C39:C4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2.8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203</v>
      </c>
      <c r="F3" s="8"/>
      <c r="G3" s="8"/>
      <c r="H3" s="9" t="s">
        <v>152</v>
      </c>
      <c r="J3" s="69" t="s">
        <v>205</v>
      </c>
    </row>
    <row r="4" spans="1:12" ht="15.6">
      <c r="B4" s="3" t="s">
        <v>204</v>
      </c>
      <c r="F4" s="8"/>
      <c r="G4" s="8"/>
      <c r="H4" s="9" t="s">
        <v>56</v>
      </c>
      <c r="J4" s="70">
        <v>44411</v>
      </c>
    </row>
    <row r="5" spans="1:12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44417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>
        <v>7.2</v>
      </c>
      <c r="F9" s="14">
        <v>6.9</v>
      </c>
      <c r="G9" s="14">
        <v>7.3</v>
      </c>
      <c r="H9" s="14">
        <v>7</v>
      </c>
      <c r="I9" s="14"/>
      <c r="J9" s="14"/>
      <c r="K9" s="14"/>
      <c r="L9" s="5"/>
    </row>
    <row r="10" spans="1:12" ht="14.4">
      <c r="A10" s="4"/>
      <c r="B10" s="10" t="s">
        <v>5</v>
      </c>
      <c r="C10" s="10" t="s">
        <v>52</v>
      </c>
      <c r="D10" s="11" t="s">
        <v>23</v>
      </c>
      <c r="E10" s="15">
        <v>95</v>
      </c>
      <c r="F10" s="15">
        <v>50</v>
      </c>
      <c r="G10" s="15">
        <v>30</v>
      </c>
      <c r="H10" s="15" t="s">
        <v>38</v>
      </c>
      <c r="I10" s="15"/>
      <c r="J10" s="15"/>
      <c r="K10" s="15"/>
      <c r="L10" s="5"/>
    </row>
    <row r="11" spans="1:12" ht="14.4">
      <c r="A11" s="4"/>
      <c r="B11" s="10" t="s">
        <v>6</v>
      </c>
      <c r="C11" s="10" t="s">
        <v>52</v>
      </c>
      <c r="D11" s="11" t="s">
        <v>65</v>
      </c>
      <c r="E11" s="15">
        <v>40</v>
      </c>
      <c r="F11" s="15">
        <v>15</v>
      </c>
      <c r="G11" s="15" t="s">
        <v>38</v>
      </c>
      <c r="H11" s="15" t="s">
        <v>38</v>
      </c>
      <c r="I11" s="15"/>
      <c r="J11" s="15"/>
      <c r="K11" s="15"/>
      <c r="L11" s="5"/>
    </row>
    <row r="12" spans="1:12" ht="14.4">
      <c r="A12" s="4"/>
      <c r="B12" s="10" t="s">
        <v>7</v>
      </c>
      <c r="C12" s="10" t="s">
        <v>52</v>
      </c>
      <c r="D12" s="11" t="s">
        <v>23</v>
      </c>
      <c r="E12" s="15"/>
      <c r="F12" s="15">
        <v>5</v>
      </c>
      <c r="G12" s="15"/>
      <c r="H12" s="15"/>
      <c r="I12" s="15"/>
      <c r="J12" s="15"/>
      <c r="K12" s="15"/>
      <c r="L12" s="5"/>
    </row>
    <row r="13" spans="1:12" ht="14.4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40</v>
      </c>
      <c r="F13" s="11">
        <f t="shared" si="0"/>
        <v>10</v>
      </c>
      <c r="G13" s="11" t="e">
        <f t="shared" si="0"/>
        <v>#VALUE!</v>
      </c>
      <c r="H13" s="11" t="e">
        <f t="shared" si="0"/>
        <v>#VALUE!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 ht="14.4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11.969357600946582</v>
      </c>
      <c r="F14" s="15">
        <f t="shared" ref="F14:K14" si="1">2*(F10-(5*10^(F9-10)))/(1+(0.94*10^(F9-10)))*10^(6-F9)</f>
        <v>12.57886187750066</v>
      </c>
      <c r="G14" s="15">
        <f t="shared" si="1"/>
        <v>3.0004958320792627</v>
      </c>
      <c r="H14" s="15" t="e">
        <f t="shared" si="1"/>
        <v>#VALUE!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>
        <f>+E9+0.5+VLOOKUP(E10,LSI!$F$2:$G$25,2)+VLOOKUP(E11,LSI!$H$2:$I$25,2)-12.1</f>
        <v>-1.4000000000000004</v>
      </c>
      <c r="F15" s="14">
        <f>+F9+0.5+VLOOKUP(F10,LSI!$F$2:$G$25,2)+VLOOKUP(F11,LSI!$H$2:$I$25,2)-12.1</f>
        <v>-2.3999999999999986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 ht="14.4">
      <c r="A16" s="4"/>
      <c r="B16" s="10" t="s">
        <v>9</v>
      </c>
      <c r="C16" s="10" t="s">
        <v>54</v>
      </c>
      <c r="D16" s="11" t="s">
        <v>23</v>
      </c>
      <c r="E16" s="15"/>
      <c r="F16" s="15">
        <v>54</v>
      </c>
      <c r="G16" s="15"/>
      <c r="H16" s="15"/>
      <c r="I16" s="15"/>
      <c r="J16" s="15"/>
      <c r="K16" s="15"/>
      <c r="L16" s="5"/>
    </row>
    <row r="17" spans="1:12" ht="14.4">
      <c r="A17" s="4"/>
      <c r="B17" s="10" t="s">
        <v>109</v>
      </c>
      <c r="C17" s="10" t="s">
        <v>110</v>
      </c>
      <c r="D17" s="11" t="s">
        <v>23</v>
      </c>
      <c r="E17" s="15"/>
      <c r="F17" s="15" t="s">
        <v>39</v>
      </c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>
        <v>1.2</v>
      </c>
      <c r="F18" s="11">
        <v>0.92</v>
      </c>
      <c r="G18" s="11">
        <v>0.1</v>
      </c>
      <c r="H18" s="11">
        <v>0.01</v>
      </c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>
        <v>0.11</v>
      </c>
      <c r="F19" s="11">
        <v>0.01</v>
      </c>
      <c r="G19" s="11" t="s">
        <v>40</v>
      </c>
      <c r="H19" s="11" t="s">
        <v>40</v>
      </c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>
        <v>0.03</v>
      </c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 t="s">
        <v>40</v>
      </c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>
        <v>190</v>
      </c>
      <c r="F22" s="11">
        <v>140</v>
      </c>
      <c r="G22" s="11">
        <v>130</v>
      </c>
      <c r="H22" s="11">
        <v>140</v>
      </c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>
        <v>26</v>
      </c>
      <c r="F23" s="15">
        <v>34</v>
      </c>
      <c r="G23" s="15">
        <v>34</v>
      </c>
      <c r="H23" s="15">
        <v>69</v>
      </c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>
        <v>37</v>
      </c>
      <c r="F24" s="15">
        <v>34</v>
      </c>
      <c r="G24" s="15">
        <v>48</v>
      </c>
      <c r="H24" s="15">
        <v>52</v>
      </c>
      <c r="I24" s="15"/>
      <c r="J24" s="15"/>
      <c r="K24" s="15"/>
      <c r="L24" s="5"/>
    </row>
    <row r="25" spans="1:12" hidden="1">
      <c r="A25" s="4"/>
      <c r="B25" s="10" t="s">
        <v>183</v>
      </c>
      <c r="C25" s="10" t="s">
        <v>184</v>
      </c>
      <c r="D25" s="11" t="s">
        <v>23</v>
      </c>
      <c r="E25" s="14">
        <f>E26/10</f>
        <v>26.1</v>
      </c>
      <c r="F25" s="14">
        <f t="shared" ref="F25:K25" si="2">F26/10</f>
        <v>19.100000000000001</v>
      </c>
      <c r="G25" s="14">
        <f t="shared" si="2"/>
        <v>18.5</v>
      </c>
      <c r="H25" s="14">
        <f t="shared" si="2"/>
        <v>19.7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183</v>
      </c>
      <c r="C26" s="10" t="s">
        <v>185</v>
      </c>
      <c r="D26" s="11" t="s">
        <v>23</v>
      </c>
      <c r="E26" s="15">
        <v>261</v>
      </c>
      <c r="F26" s="15">
        <v>191</v>
      </c>
      <c r="G26" s="15">
        <v>185</v>
      </c>
      <c r="H26" s="15">
        <v>197</v>
      </c>
      <c r="I26" s="15">
        <f t="shared" ref="I26:K26" ca="1" si="3">I25*10</f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>
        <v>13.15</v>
      </c>
      <c r="F27" s="14">
        <v>3.64</v>
      </c>
      <c r="G27" s="14">
        <v>0.76</v>
      </c>
      <c r="H27" s="14" t="s">
        <v>41</v>
      </c>
      <c r="I27" s="14"/>
      <c r="J27" s="14"/>
      <c r="K27" s="14"/>
      <c r="L27" s="5"/>
    </row>
    <row r="28" spans="1:12">
      <c r="A28" s="4"/>
      <c r="B28" s="10" t="s">
        <v>163</v>
      </c>
      <c r="C28" s="10" t="s">
        <v>164</v>
      </c>
      <c r="D28" s="11" t="s">
        <v>23</v>
      </c>
      <c r="E28" s="15" t="s">
        <v>38</v>
      </c>
      <c r="F28" s="15" t="s">
        <v>38</v>
      </c>
      <c r="G28" s="15" t="s">
        <v>38</v>
      </c>
      <c r="H28" s="15" t="s">
        <v>38</v>
      </c>
      <c r="I28" s="15"/>
      <c r="J28" s="15"/>
      <c r="K28" s="15"/>
      <c r="L28" s="5"/>
    </row>
    <row r="29" spans="1:12" ht="14.4">
      <c r="A29" s="4"/>
      <c r="B29" s="10" t="s">
        <v>19</v>
      </c>
      <c r="C29" s="10" t="s">
        <v>55</v>
      </c>
      <c r="D29" s="11" t="s">
        <v>23</v>
      </c>
      <c r="E29" s="14">
        <v>76.099999999999994</v>
      </c>
      <c r="F29" s="14">
        <v>87.4</v>
      </c>
      <c r="G29" s="14">
        <v>76.099999999999994</v>
      </c>
      <c r="H29" s="14">
        <v>97.9</v>
      </c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206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207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208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208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131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131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131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201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6" t="s">
        <v>130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7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196</v>
      </c>
    </row>
    <row r="4" spans="1:11" ht="15.6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44417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197</v>
      </c>
      <c r="K16" s="5"/>
    </row>
    <row r="17" spans="1:11">
      <c r="A17" s="4"/>
      <c r="B17" s="79" t="s">
        <v>194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201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202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6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198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199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D8" sqref="D8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">
        <v>200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44417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44417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 ht="14.4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 hidden="1">
      <c r="A24" s="4"/>
      <c r="B24" s="10" t="s">
        <v>183</v>
      </c>
      <c r="C24" s="10" t="s">
        <v>184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195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154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165</v>
      </c>
      <c r="C38" s="56"/>
      <c r="K38" s="5"/>
    </row>
    <row r="39" spans="1:11">
      <c r="A39" s="4"/>
      <c r="B39" s="56" t="s">
        <v>143</v>
      </c>
      <c r="K39" s="5"/>
    </row>
    <row r="40" spans="1:11">
      <c r="A40" s="4"/>
      <c r="B40" s="56" t="s">
        <v>192</v>
      </c>
      <c r="K40" s="5"/>
    </row>
    <row r="41" spans="1:11">
      <c r="A41" s="4"/>
      <c r="B41" s="56" t="s">
        <v>146</v>
      </c>
      <c r="K41" s="5"/>
    </row>
    <row r="42" spans="1:11">
      <c r="A42" s="4"/>
      <c r="B42" s="56" t="s">
        <v>149</v>
      </c>
      <c r="C42" s="56"/>
      <c r="K42" s="5"/>
    </row>
    <row r="43" spans="1:11">
      <c r="A43" s="4"/>
      <c r="B43" s="81" t="s">
        <v>190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201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202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6" t="s">
        <v>130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6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191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3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183</v>
      </c>
      <c r="C18" s="91" t="s">
        <v>187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163</v>
      </c>
      <c r="C20" s="10" t="s">
        <v>164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131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2"/>
      <c r="D31" s="82"/>
      <c r="E31" s="82"/>
      <c r="F31" s="82"/>
      <c r="G31" s="82"/>
      <c r="H31" s="82"/>
      <c r="I31" s="82"/>
      <c r="J31" s="82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purl.org/dc/elements/1.1/"/>
    <ds:schemaRef ds:uri="http://purl.org/dc/terms/"/>
    <ds:schemaRef ds:uri="http://schemas.microsoft.com/office/2006/metadata/properties"/>
    <ds:schemaRef ds:uri="a485ba0b-8b54-4b26-a1c0-8a4bc31186fb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2006/documentManagement/types"/>
    <ds:schemaRef ds:uri="http://schemas.microsoft.com/sharepoint/v3"/>
    <ds:schemaRef ds:uri="9e3d8395-3b78-4cee-bcbb-a4d4a59b9b21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CBC82A-D360-47C0-97D8-5824EED28BF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2021-08-08T23:14:33Z</cp:lastPrinted>
  <dcterms:created xsi:type="dcterms:W3CDTF">2017-07-10T05:27:40Z</dcterms:created>
  <dcterms:modified xsi:type="dcterms:W3CDTF">2021-08-09T00:12:22Z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