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8 August\"/>
    </mc:Choice>
  </mc:AlternateContent>
  <xr:revisionPtr revIDLastSave="0" documentId="13_ncr:1_{2BE645AE-7881-481E-84E9-800F61755B03}" xr6:coauthVersionLast="47" xr6:coauthVersionMax="47" xr10:uidLastSave="{00000000-0000-0000-0000-000000000000}"/>
  <bookViews>
    <workbookView xWindow="32415" yWindow="420" windowWidth="19875" windowHeight="14085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9" l="1"/>
  <c r="G19" i="9"/>
  <c r="F19" i="9"/>
  <c r="E19" i="9"/>
  <c r="J5" i="9"/>
  <c r="D25" i="18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5" i="10" l="1"/>
  <c r="H12" i="9" l="1"/>
  <c r="G12" i="9"/>
  <c r="F12" i="9"/>
  <c r="E12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25" i="1"/>
  <c r="F25" i="1"/>
  <c r="G25" i="1"/>
  <c r="H25" i="1"/>
  <c r="I26" i="1" l="1"/>
  <c r="I25" i="1"/>
  <c r="D24" i="4"/>
  <c r="D25" i="4"/>
  <c r="J26" i="1"/>
  <c r="J25" i="1"/>
  <c r="K26" i="1"/>
  <c r="K25" i="1"/>
</calcChain>
</file>

<file path=xl/sharedStrings.xml><?xml version="1.0" encoding="utf-8"?>
<sst xmlns="http://schemas.openxmlformats.org/spreadsheetml/2006/main" count="1194" uniqueCount="208">
  <si>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</si>
  <si>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</si>
  <si>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</si>
  <si>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</si>
  <si>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</si>
  <si>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</si>
  <si>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</si>
  <si>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</si>
  <si>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</si>
  <si>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</si>
  <si>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</si>
  <si>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</si>
  <si>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</si>
  <si>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</si>
  <si>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</si>
  <si>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</si>
  <si>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</si>
  <si>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</si>
  <si>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</si>
  <si>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</si>
  <si>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</si>
  <si>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</si>
  <si>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</si>
  <si>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</si>
  <si>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</si>
  <si>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</si>
  <si>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</si>
  <si>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</si>
  <si>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</si>
  <si>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</si>
  <si>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</si>
  <si>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</si>
  <si>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</si>
  <si>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</si>
  <si>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</si>
  <si>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</si>
  <si>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</si>
  <si>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</si>
  <si>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</si>
  <si>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</si>
  <si>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</si>
  <si>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</si>
  <si>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</si>
  <si>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</si>
  <si>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</si>
  <si>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</si>
  <si>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</si>
  <si>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</si>
  <si>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</si>
  <si>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</si>
  <si>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</si>
  <si>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</si>
  <si>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</si>
  <si>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</si>
  <si>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</si>
  <si>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</si>
  <si>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</si>
  <si>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</si>
  <si>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</si>
  <si>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</si>
  <si>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</si>
  <si>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</si>
  <si>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</si>
  <si>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</si>
  <si>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</si>
  <si>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</si>
  <si>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</si>
  <si>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</si>
  <si>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</si>
  <si>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</si>
  <si>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</si>
  <si>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</si>
  <si>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</si>
  <si>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</si>
  <si>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</si>
  <si>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</si>
  <si>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</si>
  <si>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</si>
  <si>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</si>
  <si>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</si>
  <si>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</si>
  <si>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</si>
  <si>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</si>
  <si>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</si>
  <si>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</si>
  <si>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</si>
  <si>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</si>
  <si>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</si>
  <si>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</si>
  <si>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</si>
  <si>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</si>
  <si>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</si>
  <si>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</si>
  <si>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</si>
  <si>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</si>
  <si>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</si>
  <si>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</si>
  <si>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</si>
  <si>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</si>
  <si>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</si>
  <si>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</si>
  <si>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</si>
  <si>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</si>
  <si>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</si>
  <si>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</si>
  <si>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</si>
  <si>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</si>
  <si>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</si>
  <si>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</si>
  <si>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</si>
  <si>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</si>
  <si>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</si>
  <si>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</si>
  <si>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</si>
  <si>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</si>
  <si>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</si>
  <si>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</si>
  <si>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</si>
  <si>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</si>
  <si>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</si>
  <si>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</si>
  <si>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</si>
  <si>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</si>
  <si>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</si>
  <si>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</si>
  <si>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</si>
  <si>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</si>
  <si>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</si>
  <si>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</si>
  <si>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</si>
  <si>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</si>
  <si>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</si>
  <si>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</si>
  <si>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</si>
  <si>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</si>
  <si>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</si>
  <si>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</si>
  <si>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</si>
  <si>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</si>
  <si>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</si>
  <si>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</si>
  <si>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</si>
  <si>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</si>
  <si>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</si>
  <si>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</si>
  <si>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</si>
  <si>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</si>
  <si>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</si>
  <si>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</si>
  <si>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</si>
  <si>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</si>
  <si>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</si>
  <si>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</si>
  <si>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</si>
  <si>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</si>
  <si>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</si>
  <si>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</si>
  <si>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</si>
  <si>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</si>
  <si>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</si>
  <si>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</si>
  <si>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</si>
  <si>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</si>
  <si>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</si>
  <si>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</si>
  <si>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</si>
  <si>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</si>
  <si>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</si>
  <si>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</si>
  <si>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</si>
  <si>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</si>
  <si>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</si>
  <si>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</si>
  <si>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</si>
  <si>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</si>
  <si>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</si>
  <si>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</si>
  <si>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</si>
  <si>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</si>
  <si>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</si>
  <si>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</si>
  <si>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</si>
  <si>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</si>
  <si>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</si>
  <si>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</si>
  <si>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</si>
  <si>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</si>
  <si>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</si>
  <si>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</si>
  <si>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</si>
  <si>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</si>
  <si>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</si>
  <si>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</si>
  <si>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</si>
  <si>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</si>
  <si>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</si>
  <si>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</si>
  <si>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</si>
  <si>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</si>
  <si>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</si>
  <si>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</si>
  <si>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</si>
  <si>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</si>
  <si>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 xml:space="preserve">The sample was discoloured with some significant sediment </t>
  </si>
  <si>
    <t xml:space="preserve">The sample was clear with no significant sediment </t>
  </si>
  <si>
    <t>NINDS</t>
  </si>
  <si>
    <t>Claymore Dairies (Old)</t>
  </si>
  <si>
    <t>20210805SRT02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</si>
</sst>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1160448</xdr:colOff>
      <xdr:row>35</xdr:row>
      <xdr:rowOff>17876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44417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44417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202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44417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44417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202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4" zoomScale="130" zoomScaleNormal="110" zoomScalePageLayoutView="130" workbookViewId="0">
      <selection activeCell="G23" sqref="G2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205</v>
      </c>
      <c r="F3" s="8"/>
      <c r="G3" s="8"/>
      <c r="H3" s="9" t="s">
        <v>152</v>
      </c>
      <c r="J3" s="69" t="s">
        <v>207</v>
      </c>
    </row>
    <row r="4" spans="1:10" ht="15.6">
      <c r="B4" s="3" t="s">
        <v>206</v>
      </c>
      <c r="F4" s="8"/>
      <c r="G4" s="8"/>
      <c r="H4" s="9" t="s">
        <v>56</v>
      </c>
      <c r="J4" s="70">
        <v>44413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44417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7.4</v>
      </c>
      <c r="F9" s="14">
        <v>7.2</v>
      </c>
      <c r="G9" s="14">
        <v>7.4</v>
      </c>
      <c r="H9" s="14">
        <v>6.8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5">
        <v>75</v>
      </c>
      <c r="F10" s="15">
        <v>100</v>
      </c>
      <c r="G10" s="15">
        <v>105</v>
      </c>
      <c r="H10" s="15">
        <v>35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5">
        <v>35</v>
      </c>
      <c r="F11" s="15">
        <v>55</v>
      </c>
      <c r="G11" s="15" t="s">
        <v>38</v>
      </c>
      <c r="H11" s="15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5.9565431280321661</v>
      </c>
      <c r="F12" s="15">
        <f t="shared" ref="F12:H12" si="0">2*(F10-(5*10^(F9-10)))/(1+(0.94*10^(F9-10)))*10^(6-F9)</f>
        <v>12.599376343755171</v>
      </c>
      <c r="G12" s="15">
        <f t="shared" si="0"/>
        <v>8.3395594370005366</v>
      </c>
      <c r="H12" s="15">
        <f t="shared" si="0"/>
        <v>11.086676840260255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-1.1999999999999993</v>
      </c>
      <c r="F13" s="14">
        <f>+F9+0.5+VLOOKUP(F10,LSI!$F$2:$G$25,2)+VLOOKUP(F11,LSI!$H$2:$I$25,2)-12.1</f>
        <v>-1.0999999999999996</v>
      </c>
      <c r="G13" s="14">
        <v>-1.9000000000000004</v>
      </c>
      <c r="H13" s="14">
        <v>-3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16.8</v>
      </c>
      <c r="F14" s="11">
        <v>3.95</v>
      </c>
      <c r="G14" s="11">
        <v>0.21</v>
      </c>
      <c r="H14" s="11">
        <v>0.03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0.08</v>
      </c>
      <c r="F15" s="11">
        <v>0.21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160</v>
      </c>
      <c r="F16" s="11">
        <v>160</v>
      </c>
      <c r="G16" s="11">
        <v>160</v>
      </c>
      <c r="H16" s="11">
        <v>180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5">
        <v>11</v>
      </c>
      <c r="F17" s="15">
        <v>30</v>
      </c>
      <c r="G17" s="15">
        <v>26</v>
      </c>
      <c r="H17" s="15">
        <v>100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5">
        <v>30</v>
      </c>
      <c r="F18" s="15">
        <v>28</v>
      </c>
      <c r="G18" s="15">
        <v>64</v>
      </c>
      <c r="H18" s="15">
        <v>64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22.8</v>
      </c>
      <c r="F19" s="14">
        <f t="shared" ref="F19:H19" si="1">F20/10</f>
        <v>22</v>
      </c>
      <c r="G19" s="14">
        <f t="shared" si="1"/>
        <v>22.7</v>
      </c>
      <c r="H19" s="14">
        <f t="shared" si="1"/>
        <v>25.4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228</v>
      </c>
      <c r="F20" s="15">
        <v>220</v>
      </c>
      <c r="G20" s="15">
        <v>227</v>
      </c>
      <c r="H20" s="15">
        <v>254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112</v>
      </c>
      <c r="F21" s="14">
        <v>36.67</v>
      </c>
      <c r="G21" s="14">
        <v>0.49</v>
      </c>
      <c r="H21" s="14" t="s">
        <v>41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5" t="s">
        <v>38</v>
      </c>
      <c r="F22" s="15">
        <v>175</v>
      </c>
      <c r="G22" s="15" t="s">
        <v>38</v>
      </c>
      <c r="H22" s="15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33.4</v>
      </c>
      <c r="F23" s="14">
        <v>61.2</v>
      </c>
      <c r="G23" s="14">
        <v>80.099999999999994</v>
      </c>
      <c r="H23" s="14">
        <v>97.7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203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203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204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204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130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E903C193-2C8E-44A2-BB48-0815E7B7C32D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40B97094-49C7-434A-80A9-BDA3383F7D01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9" zoomScale="130" zoomScaleNormal="110" zoomScalePageLayoutView="130" workbookViewId="0">
      <selection activeCell="C39" sqref="C39:C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205</v>
      </c>
      <c r="F3" s="8"/>
      <c r="G3" s="8"/>
      <c r="H3" s="9" t="s">
        <v>152</v>
      </c>
      <c r="J3" s="69" t="s">
        <v>207</v>
      </c>
    </row>
    <row r="4" spans="1:12" ht="15.6">
      <c r="B4" s="3" t="s">
        <v>206</v>
      </c>
      <c r="F4" s="8"/>
      <c r="G4" s="8"/>
      <c r="H4" s="9" t="s">
        <v>56</v>
      </c>
      <c r="J4" s="70">
        <v>44413</v>
      </c>
    </row>
    <row r="5" spans="1:12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44417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>
        <v>7.4</v>
      </c>
      <c r="F9" s="14">
        <v>7.2</v>
      </c>
      <c r="G9" s="14">
        <v>7.4</v>
      </c>
      <c r="H9" s="14">
        <v>6.8</v>
      </c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>
        <v>75</v>
      </c>
      <c r="F10" s="15">
        <v>100</v>
      </c>
      <c r="G10" s="15">
        <v>105</v>
      </c>
      <c r="H10" s="15">
        <v>35</v>
      </c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>
        <v>35</v>
      </c>
      <c r="F11" s="15">
        <v>55</v>
      </c>
      <c r="G11" s="15" t="s">
        <v>38</v>
      </c>
      <c r="H11" s="15" t="s">
        <v>38</v>
      </c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>
        <v>40</v>
      </c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35</v>
      </c>
      <c r="F13" s="11">
        <f t="shared" si="0"/>
        <v>15</v>
      </c>
      <c r="G13" s="11" t="e">
        <f t="shared" si="0"/>
        <v>#VALUE!</v>
      </c>
      <c r="H13" s="11" t="e">
        <f t="shared" si="0"/>
        <v>#VALUE!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5.9565431280321661</v>
      </c>
      <c r="F14" s="15">
        <f t="shared" ref="F14:K14" si="1">2*(F10-(5*10^(F9-10)))/(1+(0.94*10^(F9-10)))*10^(6-F9)</f>
        <v>12.599376343755171</v>
      </c>
      <c r="G14" s="15">
        <f t="shared" si="1"/>
        <v>8.3395594370005366</v>
      </c>
      <c r="H14" s="15">
        <f t="shared" si="1"/>
        <v>11.086676840260255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>
        <f>+E9+0.5+VLOOKUP(E10,LSI!$F$2:$G$25,2)+VLOOKUP(E11,LSI!$H$2:$I$25,2)-12.1</f>
        <v>-1.1999999999999993</v>
      </c>
      <c r="F15" s="14">
        <f>+F9+0.5+VLOOKUP(F10,LSI!$F$2:$G$25,2)+VLOOKUP(F11,LSI!$H$2:$I$25,2)-12.1</f>
        <v>-1.0999999999999996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>
        <v>56.5</v>
      </c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 t="s">
        <v>39</v>
      </c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>
        <v>16.8</v>
      </c>
      <c r="F18" s="11">
        <v>3.95</v>
      </c>
      <c r="G18" s="11">
        <v>0.21</v>
      </c>
      <c r="H18" s="11">
        <v>0.03</v>
      </c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>
        <v>0.08</v>
      </c>
      <c r="F19" s="11">
        <v>0.21</v>
      </c>
      <c r="G19" s="11" t="s">
        <v>40</v>
      </c>
      <c r="H19" s="11" t="s">
        <v>40</v>
      </c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>
        <v>0.03</v>
      </c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 t="s">
        <v>40</v>
      </c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>
        <v>160</v>
      </c>
      <c r="F22" s="11">
        <v>160</v>
      </c>
      <c r="G22" s="11">
        <v>160</v>
      </c>
      <c r="H22" s="11">
        <v>180</v>
      </c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>
        <v>11</v>
      </c>
      <c r="F23" s="15">
        <v>30</v>
      </c>
      <c r="G23" s="15">
        <v>26</v>
      </c>
      <c r="H23" s="15">
        <v>100</v>
      </c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>
        <v>30</v>
      </c>
      <c r="F24" s="15">
        <v>28</v>
      </c>
      <c r="G24" s="15">
        <v>64</v>
      </c>
      <c r="H24" s="15">
        <v>64</v>
      </c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>E26/10</f>
        <v>22.8</v>
      </c>
      <c r="F25" s="14">
        <f t="shared" ref="F25:K25" si="2">F26/10</f>
        <v>22</v>
      </c>
      <c r="G25" s="14">
        <f t="shared" si="2"/>
        <v>22.7</v>
      </c>
      <c r="H25" s="14">
        <f t="shared" si="2"/>
        <v>25.4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v>228</v>
      </c>
      <c r="F26" s="15">
        <v>220</v>
      </c>
      <c r="G26" s="15">
        <v>227</v>
      </c>
      <c r="H26" s="15">
        <v>254</v>
      </c>
      <c r="I26" s="15">
        <f t="shared" ref="I26:K26" ca="1" si="3">I25*10</f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>
        <v>112</v>
      </c>
      <c r="F27" s="14">
        <v>36.67</v>
      </c>
      <c r="G27" s="14">
        <v>0.49</v>
      </c>
      <c r="H27" s="14" t="s">
        <v>41</v>
      </c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 t="s">
        <v>38</v>
      </c>
      <c r="F28" s="15">
        <v>175</v>
      </c>
      <c r="G28" s="15" t="s">
        <v>38</v>
      </c>
      <c r="H28" s="15" t="s">
        <v>38</v>
      </c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>
        <v>33.4</v>
      </c>
      <c r="F29" s="14">
        <v>61.2</v>
      </c>
      <c r="G29" s="14">
        <v>80.099999999999994</v>
      </c>
      <c r="H29" s="14">
        <v>97.7</v>
      </c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203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203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204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204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44417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202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44417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44417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202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2006/documentManagement/types"/>
    <ds:schemaRef ds:uri="http://schemas.microsoft.com/sharepoint/v3"/>
    <ds:schemaRef ds:uri="http://purl.org/dc/dcmitype/"/>
    <ds:schemaRef ds:uri="http://purl.org/dc/terms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9e3d8395-3b78-4cee-bcbb-a4d4a59b9b21"/>
    <ds:schemaRef ds:uri="a485ba0b-8b54-4b26-a1c0-8a4bc31186f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5ED990-644F-4F3E-8715-686822C7B9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2021-08-08T23:59:03Z</cp:lastPrinted>
  <dcterms:created xsi:type="dcterms:W3CDTF">2017-07-10T05:27:40Z</dcterms:created>
  <dcterms:modified xsi:type="dcterms:W3CDTF">2021-08-09T00:12:02Z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