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9 September\"/>
    </mc:Choice>
  </mc:AlternateContent>
  <xr:revisionPtr revIDLastSave="0" documentId="13_ncr:1_{A6F73FAC-713F-45F3-98A3-CC8E7974CC37}" xr6:coauthVersionLast="47" xr6:coauthVersionMax="47" xr10:uidLastSave="{00000000-0000-0000-0000-000000000000}"/>
  <bookViews>
    <workbookView xWindow="1392" yWindow="348" windowWidth="20616" windowHeight="1200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8" l="1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/>
  <c r="F19" i="9"/>
  <c r="G19" i="9"/>
  <c r="H19" i="9"/>
  <c r="J25" i="1" l="1"/>
  <c r="J26" i="1"/>
  <c r="D24" i="4"/>
  <c r="D25" i="4"/>
  <c r="H26" i="1"/>
  <c r="H25" i="1"/>
  <c r="E26" i="1"/>
  <c r="E25" i="1"/>
  <c r="G25" i="1"/>
  <c r="G26" i="1"/>
  <c r="I25" i="1"/>
  <c r="I26" i="1"/>
  <c r="F26" i="1"/>
  <c r="F25" i="1"/>
  <c r="K25" i="1"/>
  <c r="K26" i="1"/>
</calcChain>
</file>

<file path=xl/sharedStrings.xml><?xml version="1.0" encoding="utf-8"?>
<sst xmlns="http://schemas.openxmlformats.org/spreadsheetml/2006/main" count="1185" uniqueCount="207">
  <si>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</si>
  <si>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</si>
  <si>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</si>
  <si>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</si>
  <si>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</si>
  <si>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</si>
  <si>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</si>
  <si>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</si>
  <si>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</si>
  <si>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</si>
  <si>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</si>
  <si>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</si>
  <si>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</si>
  <si>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</si>
  <si>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</si>
  <si>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</si>
  <si>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</si>
  <si>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</si>
  <si>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</si>
  <si>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</si>
  <si>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</si>
  <si>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</si>
  <si>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</si>
  <si>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</si>
  <si>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</si>
  <si>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</si>
  <si>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</si>
  <si>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</si>
  <si>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</si>
  <si>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</si>
  <si>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</si>
  <si>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</si>
  <si>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</si>
  <si>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</si>
  <si>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</si>
  <si>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</si>
  <si>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</si>
  <si>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</si>
  <si>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</si>
  <si>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</si>
  <si>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</si>
  <si>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</si>
  <si>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</si>
  <si>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</si>
  <si>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</si>
  <si>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</si>
  <si>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</si>
  <si>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</si>
  <si>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</si>
  <si>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</si>
  <si>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</si>
  <si>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</si>
  <si>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</si>
  <si>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</si>
  <si>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</si>
  <si>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</si>
  <si>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</si>
  <si>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</si>
  <si>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</si>
  <si>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</si>
  <si>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</si>
  <si>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</si>
  <si>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</si>
  <si>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</si>
  <si>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</si>
  <si>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</si>
  <si>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</si>
  <si>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</si>
  <si>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</si>
  <si>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</si>
  <si>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</si>
  <si>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</si>
  <si>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</si>
  <si>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</si>
  <si>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</si>
  <si>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</si>
  <si>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</si>
  <si>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</si>
  <si>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</si>
  <si>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</si>
  <si>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</si>
  <si>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</si>
  <si>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</si>
  <si>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</si>
  <si>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</si>
  <si>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</si>
  <si>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</si>
  <si>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</si>
  <si>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</si>
  <si>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</si>
  <si>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</si>
  <si>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</si>
  <si>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</si>
  <si>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</si>
  <si>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</si>
  <si>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</si>
  <si>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</si>
  <si>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</si>
  <si>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</si>
  <si>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</si>
  <si>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</si>
  <si>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</si>
  <si>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</si>
  <si>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</si>
  <si>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</si>
  <si>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</si>
  <si>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</si>
  <si>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</si>
  <si>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</si>
  <si>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</si>
  <si>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</si>
  <si>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</si>
  <si>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</si>
  <si>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</si>
  <si>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</si>
  <si>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</si>
  <si>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</si>
  <si>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</si>
  <si>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</si>
  <si>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</si>
  <si>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</si>
  <si>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</si>
  <si>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</si>
  <si>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</si>
  <si>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</si>
  <si>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</si>
  <si>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</si>
  <si>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</si>
  <si>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</si>
  <si>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</si>
  <si>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</si>
  <si>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</si>
  <si>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</si>
  <si>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</si>
  <si>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</si>
  <si>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</si>
  <si>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</si>
  <si>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</si>
  <si>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</si>
  <si>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</si>
  <si>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</si>
  <si>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</si>
  <si>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</si>
  <si>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</si>
  <si>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</si>
  <si>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</si>
  <si>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</si>
  <si>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</si>
  <si>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</si>
  <si>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</si>
  <si>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</si>
  <si>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</si>
  <si>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</si>
  <si>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</si>
  <si>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</si>
  <si>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</si>
  <si>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</si>
  <si>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</si>
  <si>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</si>
  <si>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</si>
  <si>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</si>
  <si>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</si>
  <si>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</si>
  <si>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</si>
  <si>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</si>
  <si>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</si>
  <si>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</si>
  <si>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</si>
  <si>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</si>
  <si>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</si>
  <si>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</si>
  <si>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</si>
  <si>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</si>
  <si>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</si>
  <si>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</si>
  <si>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</si>
  <si>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</si>
  <si>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</si>
  <si>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</si>
  <si>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</si>
  <si>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</si>
  <si>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</si>
  <si>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</si>
  <si>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</si>
  <si>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</si>
  <si>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</si>
  <si>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</si>
  <si>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</si>
  <si>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</si>
  <si>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</si>
  <si>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</si>
  <si>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</si>
  <si>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</si>
  <si>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</si>
  <si>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</si>
  <si>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</si>
  <si>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</si>
  <si>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</si>
  <si>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</si>
  <si>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</si>
  <si>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</si>
  <si>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</si>
  <si>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</si>
  <si>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Waikato Filtration</t>
  </si>
  <si>
    <t>20210916SRT01</t>
  </si>
  <si>
    <t xml:space="preserve">The sample was clear with no significant sediment </t>
  </si>
  <si>
    <t>NZ Transport (Bore)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</si>
</sst>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3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7" zoomScale="115" zoomScaleNormal="110" zoomScalePageLayoutView="115" workbookViewId="0">
      <selection activeCell="D41" sqref="D4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204</v>
      </c>
    </row>
    <row r="4" spans="1:10" ht="15.6">
      <c r="B4" s="3" t="s">
        <v>206</v>
      </c>
      <c r="F4" s="8"/>
      <c r="G4" s="8"/>
      <c r="H4" s="9" t="s">
        <v>56</v>
      </c>
      <c r="J4" s="70">
        <v>44455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7.8</v>
      </c>
      <c r="G9" s="14">
        <v>8</v>
      </c>
      <c r="H9" s="14">
        <v>7.4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55</v>
      </c>
      <c r="F10" s="11">
        <v>65</v>
      </c>
      <c r="G10" s="11">
        <v>65</v>
      </c>
      <c r="H10" s="11">
        <v>10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20</v>
      </c>
      <c r="F11" s="11">
        <v>25</v>
      </c>
      <c r="G11" s="11" t="s">
        <v>38</v>
      </c>
      <c r="H11" s="11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8.7262839857465249</v>
      </c>
      <c r="F12" s="15">
        <f t="shared" ref="F12:H12" si="0">2*(F10-(5*10^(F9-10)))/(1+(0.94*10^(F9-10)))*10^(6-F9)</f>
        <v>2.0472190957119722</v>
      </c>
      <c r="G12" s="15">
        <f t="shared" si="0"/>
        <v>1.2869031107588667</v>
      </c>
      <c r="H12" s="15">
        <f t="shared" si="0"/>
        <v>0.79334112526736278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</v>
      </c>
      <c r="F13" s="14">
        <f>+F9+0.5+VLOOKUP(F10,LSI!$F$2:$G$25,2)+VLOOKUP(F11,LSI!$H$2:$I$25,2)-12.1</f>
        <v>-0.99999999999999822</v>
      </c>
      <c r="G13" s="14">
        <v>-1.5</v>
      </c>
      <c r="H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0.09</v>
      </c>
      <c r="F14" s="11">
        <v>0.17</v>
      </c>
      <c r="G14" s="11">
        <v>0.14000000000000001</v>
      </c>
      <c r="H14" s="11">
        <v>0.03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>
        <v>0.01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130</v>
      </c>
      <c r="F16" s="11">
        <v>140</v>
      </c>
      <c r="G16" s="11">
        <v>120</v>
      </c>
      <c r="H16" s="11">
        <v>170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27</v>
      </c>
      <c r="F17" s="11">
        <v>14</v>
      </c>
      <c r="G17" s="11">
        <v>22</v>
      </c>
      <c r="H17" s="11">
        <v>74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19</v>
      </c>
      <c r="F18" s="11">
        <v>17</v>
      </c>
      <c r="G18" s="11">
        <v>44</v>
      </c>
      <c r="H18" s="11">
        <v>48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18.3</v>
      </c>
      <c r="F19" s="14">
        <f t="shared" ref="F19:H19" si="1">F20/10</f>
        <v>19</v>
      </c>
      <c r="G19" s="14">
        <f t="shared" si="1"/>
        <v>17.3</v>
      </c>
      <c r="H19" s="14">
        <f t="shared" si="1"/>
        <v>23.9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183</v>
      </c>
      <c r="F20" s="15">
        <v>190</v>
      </c>
      <c r="G20" s="15">
        <v>173</v>
      </c>
      <c r="H20" s="15">
        <v>239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0.05</v>
      </c>
      <c r="F21" s="14">
        <v>2.73</v>
      </c>
      <c r="G21" s="14">
        <v>2.52</v>
      </c>
      <c r="H21" s="14">
        <v>0.68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98.1</v>
      </c>
      <c r="F23" s="14">
        <v>96.4</v>
      </c>
      <c r="G23" s="14">
        <v>92.3</v>
      </c>
      <c r="H23" s="14">
        <v>98.6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205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205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13" zoomScale="130" zoomScaleNormal="110" zoomScalePageLayoutView="130" workbookViewId="0">
      <selection activeCell="A25" sqref="A25:XFD2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44456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44456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44456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www.w3.org/XML/1998/namespace"/>
    <ds:schemaRef ds:uri="http://purl.org/dc/elements/1.1/"/>
    <ds:schemaRef ds:uri="a485ba0b-8b54-4b26-a1c0-8a4bc31186fb"/>
    <ds:schemaRef ds:uri="http://schemas.microsoft.com/office/2006/metadata/properties"/>
    <ds:schemaRef ds:uri="http://purl.org/dc/dcmitype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9e3d8395-3b78-4cee-bcbb-a4d4a59b9b2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E0FEDA-A0BF-4ABB-9D1A-FA9653BC49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2021-09-17T04:54:19Z</cp:lastPrinted>
  <dcterms:created xsi:type="dcterms:W3CDTF">2017-07-10T05:27:40Z</dcterms:created>
  <dcterms:modified xsi:type="dcterms:W3CDTF">2021-09-17T04:58:49Z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