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9 September\"/>
    </mc:Choice>
  </mc:AlternateContent>
  <xr:revisionPtr revIDLastSave="0" documentId="13_ncr:1_{2AF15982-B2D0-45F4-9B8B-AD11D7626B76}" xr6:coauthVersionLast="47" xr6:coauthVersionMax="47" xr10:uidLastSave="{00000000-0000-0000-0000-000000000000}"/>
  <bookViews>
    <workbookView xWindow="1824" yWindow="228" windowWidth="20616" windowHeight="1200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/>
  <c r="F19" i="9"/>
  <c r="G19" i="9"/>
  <c r="H19" i="9"/>
  <c r="E26" i="1" l="1"/>
  <c r="E25" i="1"/>
  <c r="F26" i="1"/>
  <c r="F25" i="1"/>
  <c r="K25" i="1"/>
  <c r="K26" i="1"/>
  <c r="I25" i="1"/>
  <c r="I26" i="1"/>
  <c r="H25" i="1"/>
  <c r="H26" i="1"/>
  <c r="D24" i="4"/>
  <c r="D25" i="4"/>
  <c r="J26" i="1"/>
  <c r="J25" i="1"/>
  <c r="G25" i="1"/>
  <c r="G26" i="1"/>
</calcChain>
</file>

<file path=xl/sharedStrings.xml><?xml version="1.0" encoding="utf-8"?>
<sst xmlns="http://schemas.openxmlformats.org/spreadsheetml/2006/main" count="1183" uniqueCount="209">
  <si>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</si>
  <si>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</si>
  <si>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</si>
  <si>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</si>
  <si>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</si>
  <si>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</si>
  <si>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</si>
  <si>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</si>
  <si>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</si>
  <si>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</si>
  <si>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</si>
  <si>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</si>
  <si>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</si>
  <si>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</si>
  <si>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</si>
  <si>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</si>
  <si>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</si>
  <si>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</si>
  <si>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</si>
  <si>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</si>
  <si>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</si>
  <si>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</si>
  <si>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</si>
  <si>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</si>
  <si>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</si>
  <si>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</si>
  <si>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</si>
  <si>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</si>
  <si>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</si>
  <si>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</si>
  <si>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</si>
  <si>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</si>
  <si>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</si>
  <si>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</si>
  <si>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</si>
  <si>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</si>
  <si>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</si>
  <si>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</si>
  <si>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</si>
  <si>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</si>
  <si>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</si>
  <si>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</si>
  <si>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</si>
  <si>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</si>
  <si>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</si>
  <si>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</si>
  <si>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</si>
  <si>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</si>
  <si>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</si>
  <si>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</si>
  <si>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</si>
  <si>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</si>
  <si>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</si>
  <si>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</si>
  <si>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</si>
  <si>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</si>
  <si>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</si>
  <si>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</si>
  <si>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</si>
  <si>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</si>
  <si>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</si>
  <si>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</si>
  <si>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</si>
  <si>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</si>
  <si>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</si>
  <si>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</si>
  <si>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</si>
  <si>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</si>
  <si>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</si>
  <si>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</si>
  <si>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</si>
  <si>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</si>
  <si>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</si>
  <si>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</si>
  <si>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</si>
  <si>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</si>
  <si>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</si>
  <si>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</si>
  <si>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</si>
  <si>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</si>
  <si>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</si>
  <si>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</si>
  <si>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</si>
  <si>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</si>
  <si>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</si>
  <si>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</si>
  <si>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</si>
  <si>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</si>
  <si>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</si>
  <si>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</si>
  <si>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</si>
  <si>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</si>
  <si>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</si>
  <si>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</si>
  <si>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</si>
  <si>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</si>
  <si>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</si>
  <si>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</si>
  <si>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</si>
  <si>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</si>
  <si>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</si>
  <si>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</si>
  <si>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</si>
  <si>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</si>
  <si>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</si>
  <si>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</si>
  <si>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</si>
  <si>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</si>
  <si>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</si>
  <si>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</si>
  <si>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</si>
  <si>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</si>
  <si>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</si>
  <si>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</si>
  <si>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</si>
  <si>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</si>
  <si>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</si>
  <si>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</si>
  <si>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</si>
  <si>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</si>
  <si>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</si>
  <si>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</si>
  <si>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</si>
  <si>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</si>
  <si>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</si>
  <si>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</si>
  <si>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</si>
  <si>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</si>
  <si>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</si>
  <si>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</si>
  <si>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</si>
  <si>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</si>
  <si>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</si>
  <si>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</si>
  <si>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</si>
  <si>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</si>
  <si>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</si>
  <si>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</si>
  <si>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</si>
  <si>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</si>
  <si>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</si>
  <si>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</si>
  <si>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</si>
  <si>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</si>
  <si>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</si>
  <si>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</si>
  <si>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</si>
  <si>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</si>
  <si>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</si>
  <si>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</si>
  <si>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</si>
  <si>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</si>
  <si>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</si>
  <si>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</si>
  <si>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</si>
  <si>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</si>
  <si>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</si>
  <si>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</si>
  <si>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</si>
  <si>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</si>
  <si>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</si>
  <si>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</si>
  <si>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</si>
  <si>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</si>
  <si>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</si>
  <si>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</si>
  <si>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</si>
  <si>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</si>
  <si>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</si>
  <si>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</si>
  <si>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</si>
  <si>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</si>
  <si>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</si>
  <si>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</si>
  <si>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</si>
  <si>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</si>
  <si>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</si>
  <si>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</si>
  <si>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</si>
  <si>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</si>
  <si>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</si>
  <si>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</si>
  <si>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</si>
  <si>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</si>
  <si>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</si>
  <si>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</si>
  <si>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</si>
  <si>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</si>
  <si>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</si>
  <si>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</si>
  <si>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</si>
  <si>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</si>
  <si>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</si>
  <si>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</si>
  <si>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</si>
  <si>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</si>
  <si>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</si>
  <si>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</si>
  <si>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</si>
  <si>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</si>
  <si>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</si>
  <si>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</si>
  <si>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</si>
  <si>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Waikato Filtration</t>
  </si>
  <si>
    <t>20210916SRT02</t>
  </si>
  <si>
    <t xml:space="preserve">The sample was slightly discoloured with some significant sediment </t>
  </si>
  <si>
    <t xml:space="preserve">The sample was discoloured with some significant sediment </t>
  </si>
  <si>
    <t xml:space="preserve">The sample was slightly discoloured with no significant sediment </t>
  </si>
  <si>
    <t>NZ Transport (Tank)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</si>
</sst>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44456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44456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44456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44456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23" zoomScale="130" zoomScaleNormal="110" zoomScalePageLayoutView="130" workbookViewId="0">
      <selection activeCell="G37" sqref="G3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204</v>
      </c>
    </row>
    <row r="4" spans="1:10" ht="15.6">
      <c r="B4" s="3" t="s">
        <v>208</v>
      </c>
      <c r="F4" s="8"/>
      <c r="G4" s="8"/>
      <c r="H4" s="9" t="s">
        <v>56</v>
      </c>
      <c r="J4" s="70">
        <v>44455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44456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6.7</v>
      </c>
      <c r="F9" s="14">
        <v>6.9</v>
      </c>
      <c r="G9" s="14">
        <v>7</v>
      </c>
      <c r="H9" s="14">
        <v>6.6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60</v>
      </c>
      <c r="F10" s="11">
        <v>50</v>
      </c>
      <c r="G10" s="11">
        <v>65</v>
      </c>
      <c r="H10" s="11">
        <v>15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30</v>
      </c>
      <c r="F11" s="11">
        <v>25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23.930873562206749</v>
      </c>
      <c r="F12" s="15">
        <f t="shared" ref="F12:H12" si="0">2*(F10-(5*10^(F9-10)))/(1+(0.94*10^(F9-10)))*10^(6-F9)</f>
        <v>12.57886187750066</v>
      </c>
      <c r="G12" s="15">
        <f t="shared" si="0"/>
        <v>12.986792415129779</v>
      </c>
      <c r="H12" s="15">
        <f t="shared" si="0"/>
        <v>7.5318407235172158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-2.1999999999999993</v>
      </c>
      <c r="F13" s="14">
        <f>+F9+0.5+VLOOKUP(F10,LSI!$F$2:$G$25,2)+VLOOKUP(F11,LSI!$H$2:$I$25,2)-12.1</f>
        <v>-1.9999999999999982</v>
      </c>
      <c r="G13" s="14">
        <v>-2.5</v>
      </c>
      <c r="H13" s="14">
        <v>-3.7000000000000011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1.44</v>
      </c>
      <c r="F14" s="11">
        <v>6.5</v>
      </c>
      <c r="G14" s="11">
        <v>0.37</v>
      </c>
      <c r="H14" s="11">
        <v>0.06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0.5</v>
      </c>
      <c r="F15" s="11">
        <v>0.5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140</v>
      </c>
      <c r="F16" s="11">
        <v>120</v>
      </c>
      <c r="G16" s="11">
        <v>160</v>
      </c>
      <c r="H16" s="11">
        <v>160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15</v>
      </c>
      <c r="F17" s="11">
        <v>24</v>
      </c>
      <c r="G17" s="11">
        <v>27</v>
      </c>
      <c r="H17" s="11">
        <v>63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19</v>
      </c>
      <c r="F18" s="11">
        <v>17</v>
      </c>
      <c r="G18" s="11">
        <v>49</v>
      </c>
      <c r="H18" s="11">
        <v>51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19.3</v>
      </c>
      <c r="F19" s="14">
        <f t="shared" ref="F19:H19" si="1">F20/10</f>
        <v>17.5</v>
      </c>
      <c r="G19" s="14">
        <f t="shared" si="1"/>
        <v>22.2</v>
      </c>
      <c r="H19" s="14">
        <f t="shared" si="1"/>
        <v>22.3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193</v>
      </c>
      <c r="F20" s="15">
        <v>175</v>
      </c>
      <c r="G20" s="15">
        <v>222</v>
      </c>
      <c r="H20" s="15">
        <v>223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5.27</v>
      </c>
      <c r="F21" s="14">
        <v>50</v>
      </c>
      <c r="G21" s="14">
        <v>3.75</v>
      </c>
      <c r="H21" s="14">
        <v>1.73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 t="s">
        <v>38</v>
      </c>
      <c r="F22" s="11">
        <v>240</v>
      </c>
      <c r="G22" s="11" t="s">
        <v>38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77.400000000000006</v>
      </c>
      <c r="F23" s="14">
        <v>40.1</v>
      </c>
      <c r="G23" s="14">
        <v>76.7</v>
      </c>
      <c r="H23" s="14">
        <v>96.4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205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44456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44456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44456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44456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44456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08FF5F-18A8-4430-AA71-7EE4F97EC5BB}"/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2021-09-17T04:58:22Z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