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8A65A04B-3E12-4054-8A2C-7E1558C00161}" xr6:coauthVersionLast="47" xr6:coauthVersionMax="47" xr10:uidLastSave="{00000000-0000-0000-0000-000000000000}"/>
  <bookViews>
    <workbookView xWindow="1644" yWindow="180" windowWidth="20220" windowHeight="1195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D25" i="4"/>
  <c r="D24" i="4"/>
  <c r="K25" i="1"/>
  <c r="K26" i="1"/>
  <c r="H25" i="1"/>
  <c r="H26" i="1"/>
  <c r="E25" i="1"/>
  <c r="E26" i="1"/>
  <c r="F26" i="1"/>
  <c r="F25" i="1"/>
  <c r="G25" i="1"/>
  <c r="G26" i="1"/>
  <c r="J26" i="1"/>
  <c r="J25" i="1"/>
  <c r="I26" i="1"/>
  <c r="I25" i="1"/>
</calcChain>
</file>

<file path=xl/sharedStrings.xml><?xml version="1.0" encoding="utf-8"?>
<sst xmlns="http://schemas.openxmlformats.org/spreadsheetml/2006/main" count="1184" uniqueCount="210">
  <si>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</si>
  <si>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</si>
  <si>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</si>
  <si>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</si>
  <si>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</si>
  <si>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</si>
  <si>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</si>
  <si>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</si>
  <si>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</si>
  <si>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</si>
  <si>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</si>
  <si>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</si>
  <si>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</si>
  <si>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</si>
  <si>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</si>
  <si>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</si>
  <si>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</si>
  <si>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</si>
  <si>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</si>
  <si>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</si>
  <si>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</si>
  <si>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</si>
  <si>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</si>
  <si>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</si>
  <si>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</si>
  <si>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</si>
  <si>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</si>
  <si>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</si>
  <si>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</si>
  <si>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</si>
  <si>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</si>
  <si>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</si>
  <si>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</si>
  <si>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</si>
  <si>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</si>
  <si>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</si>
  <si>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</si>
  <si>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</si>
  <si>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</si>
  <si>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</si>
  <si>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</si>
  <si>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</si>
  <si>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</si>
  <si>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</si>
  <si>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</si>
  <si>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</si>
  <si>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</si>
  <si>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</si>
  <si>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</si>
  <si>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</si>
  <si>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</si>
  <si>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</si>
  <si>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</si>
  <si>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</si>
  <si>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</si>
  <si>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</si>
  <si>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</si>
  <si>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</si>
  <si>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</si>
  <si>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</si>
  <si>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</si>
  <si>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</si>
  <si>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</si>
  <si>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</si>
  <si>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</si>
  <si>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</si>
  <si>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</si>
  <si>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</si>
  <si>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</si>
  <si>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</si>
  <si>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</si>
  <si>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</si>
  <si>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</si>
  <si>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</si>
  <si>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</si>
  <si>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</si>
  <si>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</si>
  <si>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</si>
  <si>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</si>
  <si>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</si>
  <si>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</si>
  <si>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</si>
  <si>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</si>
  <si>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</si>
  <si>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</si>
  <si>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</si>
  <si>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</si>
  <si>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</si>
  <si>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</si>
  <si>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</si>
  <si>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</si>
  <si>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</si>
  <si>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</si>
  <si>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</si>
  <si>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</si>
  <si>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</si>
  <si>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</si>
  <si>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</si>
  <si>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</si>
  <si>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</si>
  <si>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</si>
  <si>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</si>
  <si>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</si>
  <si>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</si>
  <si>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</si>
  <si>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</si>
  <si>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</si>
  <si>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</si>
  <si>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</si>
  <si>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</si>
  <si>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</si>
  <si>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</si>
  <si>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</si>
  <si>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</si>
  <si>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</si>
  <si>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</si>
  <si>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</si>
  <si>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</si>
  <si>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</si>
  <si>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</si>
  <si>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</si>
  <si>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</si>
  <si>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</si>
  <si>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</si>
  <si>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</si>
  <si>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</si>
  <si>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</si>
  <si>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</si>
  <si>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</si>
  <si>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</si>
  <si>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</si>
  <si>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</si>
  <si>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</si>
  <si>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</si>
  <si>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</si>
  <si>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</si>
  <si>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</si>
  <si>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</si>
  <si>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</si>
  <si>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</si>
  <si>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</si>
  <si>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</si>
  <si>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</si>
  <si>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</si>
  <si>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</si>
  <si>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</si>
  <si>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</si>
  <si>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</si>
  <si>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</si>
  <si>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</si>
  <si>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</si>
  <si>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</si>
  <si>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</si>
  <si>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</si>
  <si>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</si>
  <si>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</si>
  <si>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</si>
  <si>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</si>
  <si>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</si>
  <si>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</si>
  <si>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</si>
  <si>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</si>
  <si>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</si>
  <si>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</si>
  <si>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</si>
  <si>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</si>
  <si>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</si>
  <si>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</si>
  <si>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</si>
  <si>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</si>
  <si>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</si>
  <si>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</si>
  <si>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</si>
  <si>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</si>
  <si>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</si>
  <si>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</si>
  <si>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</si>
  <si>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</si>
  <si>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</si>
  <si>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</si>
  <si>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</si>
  <si>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</si>
  <si>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</si>
  <si>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</si>
  <si>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</si>
  <si>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</si>
  <si>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</si>
  <si>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</si>
  <si>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</si>
  <si>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</si>
  <si>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</si>
  <si>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</si>
  <si>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</si>
  <si>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</si>
  <si>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</si>
  <si>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</si>
  <si>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</si>
  <si>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</si>
  <si>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</si>
  <si>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</si>
  <si>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</si>
  <si>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</si>
  <si>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</si>
  <si>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Shelly Beach Holiday Park</t>
  </si>
  <si>
    <t>20210923SRT01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</si>
  <si>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</si>
  <si>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</si>
  <si>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</si>
  <si>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</si>
  <si>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Pump &amp; Electrical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</si>
</sst>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E37" sqref="E3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209</v>
      </c>
      <c r="F3" s="8"/>
      <c r="G3" s="8"/>
      <c r="H3" s="9" t="s">
        <v>152</v>
      </c>
      <c r="J3" s="69" t="s">
        <v>204</v>
      </c>
    </row>
    <row r="4" spans="1:10" ht="15.6">
      <c r="B4" s="3" t="s">
        <v>203</v>
      </c>
      <c r="F4" s="8"/>
      <c r="G4" s="8"/>
      <c r="H4" s="9" t="s">
        <v>56</v>
      </c>
      <c r="J4" s="70">
        <v>44462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44466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7.7</v>
      </c>
      <c r="G9" s="14">
        <v>7.3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130</v>
      </c>
      <c r="G10" s="11">
        <v>130</v>
      </c>
      <c r="H10" s="11">
        <v>50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55</v>
      </c>
      <c r="F11" s="11">
        <v>55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14.506222678913741</v>
      </c>
      <c r="F12" s="15">
        <f t="shared" ref="F12:H12" si="0">2*(F10-(5*10^(F9-10)))/(1+(0.94*10^(F9-10)))*10^(6-F9)</f>
        <v>5.1623613088355027</v>
      </c>
      <c r="G12" s="15">
        <f t="shared" si="0"/>
        <v>13.005475698891853</v>
      </c>
      <c r="H12" s="15">
        <f t="shared" si="0"/>
        <v>12.57886187750066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-0.90000000000000036</v>
      </c>
      <c r="F13" s="14">
        <f>+F9+0.5+VLOOKUP(F10,LSI!$F$2:$G$25,2)+VLOOKUP(F11,LSI!$H$2:$I$25,2)-12.1</f>
        <v>-0.50000000000000178</v>
      </c>
      <c r="G13" s="14">
        <v>-1.9000000000000004</v>
      </c>
      <c r="H13" s="14">
        <v>-2.6999999999999993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4.3499999999999996</v>
      </c>
      <c r="F14" s="11">
        <v>1.08</v>
      </c>
      <c r="G14" s="11">
        <v>0.67</v>
      </c>
      <c r="H14" s="11">
        <v>0.05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0.2</v>
      </c>
      <c r="F15" s="11">
        <v>0.16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280</v>
      </c>
      <c r="F16" s="11">
        <v>260</v>
      </c>
      <c r="G16" s="11">
        <v>280</v>
      </c>
      <c r="H16" s="11">
        <v>330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27</v>
      </c>
      <c r="F17" s="11">
        <v>31</v>
      </c>
      <c r="G17" s="11">
        <v>26</v>
      </c>
      <c r="H17" s="11">
        <v>145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54</v>
      </c>
      <c r="F18" s="11">
        <v>46</v>
      </c>
      <c r="G18" s="11">
        <v>92</v>
      </c>
      <c r="H18" s="11">
        <v>110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39.5</v>
      </c>
      <c r="F19" s="14">
        <f t="shared" ref="F19:H19" si="1">F20/10</f>
        <v>37</v>
      </c>
      <c r="G19" s="14">
        <f t="shared" si="1"/>
        <v>38.9</v>
      </c>
      <c r="H19" s="14">
        <f t="shared" si="1"/>
        <v>46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395</v>
      </c>
      <c r="F20" s="15">
        <v>370</v>
      </c>
      <c r="G20" s="15">
        <v>389</v>
      </c>
      <c r="H20" s="15">
        <v>460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64</v>
      </c>
      <c r="F21" s="14">
        <v>9.2899999999999991</v>
      </c>
      <c r="G21" s="14">
        <v>3.6</v>
      </c>
      <c r="H21" s="14">
        <v>0.43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80.900000000000006</v>
      </c>
      <c r="F23" s="14">
        <v>91.1</v>
      </c>
      <c r="G23" s="14">
        <v>74.7</v>
      </c>
      <c r="H23" s="14">
        <v>98.4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44466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44466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44466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a485ba0b-8b54-4b26-a1c0-8a4bc31186fb"/>
    <ds:schemaRef ds:uri="http://schemas.microsoft.com/office/infopath/2007/PartnerControls"/>
    <ds:schemaRef ds:uri="9e3d8395-3b78-4cee-bcbb-a4d4a59b9b21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B44EE8-FF89-4765-8732-672F609166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2021-09-26T20:14:42Z</cp:lastPrinted>
  <dcterms:created xsi:type="dcterms:W3CDTF">2017-07-10T05:27:40Z</dcterms:created>
  <dcterms:modified xsi:type="dcterms:W3CDTF">2021-09-26T20:30:19Z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