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9 September\"/>
    </mc:Choice>
  </mc:AlternateContent>
  <xr:revisionPtr revIDLastSave="0" documentId="13_ncr:1_{03AEF2AE-3D70-4A29-8EDF-6C771E3CF504}" xr6:coauthVersionLast="47" xr6:coauthVersionMax="47" xr10:uidLastSave="{00000000-0000-0000-0000-000000000000}"/>
  <bookViews>
    <workbookView xWindow="1968" yWindow="252" windowWidth="20220" windowHeight="11952" activeTab="3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E15" i="1"/>
  <c r="F13" i="9"/>
  <c r="G13" i="9"/>
  <c r="H13" i="9"/>
  <c r="I13" i="9"/>
  <c r="J13" i="9"/>
  <c r="K13" i="9"/>
  <c r="E13" i="9"/>
  <c r="F14" i="1" l="1"/>
  <c r="E14" i="1"/>
  <c r="F13" i="1"/>
  <c r="E13" i="1"/>
  <c r="J5" i="1"/>
  <c r="J4" i="1"/>
  <c r="J5" i="10" l="1"/>
  <c r="K12" i="9" l="1"/>
  <c r="J12" i="9"/>
  <c r="I12" i="9"/>
  <c r="H12" i="9"/>
  <c r="G12" i="9"/>
  <c r="F12" i="9"/>
  <c r="E12" i="9"/>
  <c r="J5" i="9"/>
  <c r="J4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21" i="1"/>
  <c r="F21" i="1"/>
  <c r="F19" i="9"/>
  <c r="F20" i="9"/>
  <c r="K20" i="9"/>
  <c r="K19" i="9"/>
  <c r="I19" i="9"/>
  <c r="I20" i="9"/>
  <c r="G20" i="9"/>
  <c r="G19" i="9"/>
  <c r="E20" i="9"/>
  <c r="E19" i="9"/>
  <c r="J20" i="9"/>
  <c r="J19" i="9"/>
  <c r="D25" i="4"/>
  <c r="D24" i="4"/>
  <c r="H19" i="9"/>
  <c r="H20" i="9"/>
</calcChain>
</file>

<file path=xl/sharedStrings.xml><?xml version="1.0" encoding="utf-8"?>
<sst xmlns="http://schemas.openxmlformats.org/spreadsheetml/2006/main" count="1129" uniqueCount="210">
  <si>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</si>
  <si>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</si>
  <si>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</si>
  <si>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</si>
  <si>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</si>
  <si>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</si>
  <si>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</si>
  <si>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</si>
  <si>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</si>
  <si>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</si>
  <si>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</si>
  <si>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</si>
  <si>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</si>
  <si>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</si>
  <si>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</si>
  <si>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</si>
  <si>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</si>
  <si>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</si>
  <si>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</si>
  <si>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</si>
  <si>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</si>
  <si>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</si>
  <si>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</si>
  <si>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</si>
  <si>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</si>
  <si>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</si>
  <si>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</si>
  <si>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</si>
  <si>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</si>
  <si>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</si>
  <si>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</si>
  <si>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</si>
  <si>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</si>
  <si>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</si>
  <si>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</si>
  <si>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</si>
  <si>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</si>
  <si>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</si>
  <si>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</si>
  <si>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</si>
  <si>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</si>
  <si>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</si>
  <si>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</si>
  <si>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</si>
  <si>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</si>
  <si>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</si>
  <si>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</si>
  <si>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</si>
  <si>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</si>
  <si>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</si>
  <si>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</si>
  <si>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</si>
  <si>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</si>
  <si>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</si>
  <si>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</si>
  <si>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</si>
  <si>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</si>
  <si>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</si>
  <si>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</si>
  <si>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</si>
  <si>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</si>
  <si>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</si>
  <si>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</si>
  <si>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</si>
  <si>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</si>
  <si>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</si>
  <si>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</si>
  <si>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</si>
  <si>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</si>
  <si>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</si>
  <si>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</si>
  <si>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</si>
  <si>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</si>
  <si>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</si>
  <si>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</si>
  <si>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</si>
  <si>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</si>
  <si>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</si>
  <si>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</si>
  <si>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</si>
  <si>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</si>
  <si>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</si>
  <si>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</si>
  <si>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</si>
  <si>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</si>
  <si>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</si>
  <si>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</si>
  <si>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</si>
  <si>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</si>
  <si>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</si>
  <si>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</si>
  <si>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</si>
  <si>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</si>
  <si>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</si>
  <si>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</si>
  <si>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</si>
  <si>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</si>
  <si>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</si>
  <si>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</si>
  <si>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</si>
  <si>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</si>
  <si>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</si>
  <si>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</si>
  <si>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</si>
  <si>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</si>
  <si>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</si>
  <si>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</si>
  <si>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</si>
  <si>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</si>
  <si>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</si>
  <si>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</si>
  <si>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</si>
  <si>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</si>
  <si>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</si>
  <si>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</si>
  <si>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</si>
  <si>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</si>
  <si>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</si>
  <si>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</si>
  <si>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</si>
  <si>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</si>
  <si>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</si>
  <si>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</si>
  <si>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</si>
  <si>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</si>
  <si>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</si>
  <si>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</si>
  <si>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</si>
  <si>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</si>
  <si>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</si>
  <si>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</si>
  <si>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</si>
  <si>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</si>
  <si>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</si>
  <si>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</si>
  <si>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</si>
  <si>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</si>
  <si>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</si>
  <si>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</si>
  <si>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</si>
  <si>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</si>
  <si>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</si>
  <si>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</si>
  <si>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</si>
  <si>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</si>
  <si>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</si>
  <si>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</si>
  <si>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</si>
  <si>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</si>
  <si>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</si>
  <si>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</si>
  <si>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</si>
  <si>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</si>
  <si>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</si>
  <si>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</si>
  <si>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</si>
  <si>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</si>
  <si>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</si>
  <si>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</si>
  <si>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</si>
  <si>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</si>
  <si>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</si>
  <si>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</si>
  <si>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</si>
  <si>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</si>
  <si>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</si>
  <si>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</si>
  <si>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</si>
  <si>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</si>
  <si>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</si>
  <si>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</si>
  <si>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</si>
  <si>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</si>
  <si>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</si>
  <si>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</si>
  <si>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</si>
  <si>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</si>
  <si>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</si>
  <si>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</si>
  <si>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</si>
  <si>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</si>
  <si>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</si>
  <si>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</si>
  <si>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</si>
  <si>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</si>
  <si>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</si>
  <si>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</si>
  <si>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</si>
  <si>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</si>
  <si>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</si>
  <si>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</si>
  <si>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</si>
  <si>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</si>
  <si>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</si>
  <si>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</si>
  <si>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</si>
  <si>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</si>
  <si>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</si>
  <si>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</si>
  <si>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</si>
  <si>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</si>
  <si>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</si>
  <si>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</si>
  <si>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</si>
  <si>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Otorohanga Plubing</t>
  </si>
  <si>
    <t>Chris Irons</t>
  </si>
  <si>
    <t>20210923SRT03</t>
  </si>
  <si>
    <t>Pre Softener</t>
  </si>
  <si>
    <t xml:space="preserve">The sample was clear with no significant sediment </t>
  </si>
  <si>
    <t>After Softener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</si>
</sst>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35</xdr:row>
      <xdr:rowOff>117231</xdr:rowOff>
    </xdr:from>
    <xdr:to>
      <xdr:col>1</xdr:col>
      <xdr:colOff>1171878</xdr:colOff>
      <xdr:row>38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32</xdr:row>
      <xdr:rowOff>5506</xdr:rowOff>
    </xdr:from>
    <xdr:to>
      <xdr:col>1</xdr:col>
      <xdr:colOff>1033097</xdr:colOff>
      <xdr:row>34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44466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202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203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44466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44466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203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6"/>
  <sheetViews>
    <sheetView view="pageLayout" topLeftCell="A13" zoomScale="130" zoomScaleNormal="110" zoomScalePageLayoutView="130" workbookViewId="0">
      <selection activeCell="B27" sqref="B2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44466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44466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1"/>
      <c r="F10" s="11"/>
      <c r="G10" s="11"/>
      <c r="H10" s="11"/>
      <c r="I10" s="11"/>
      <c r="J10" s="11"/>
      <c r="K10" s="11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1"/>
      <c r="F11" s="11"/>
      <c r="G11" s="11"/>
      <c r="H11" s="11"/>
      <c r="I11" s="11"/>
      <c r="J11" s="11"/>
      <c r="K11" s="11"/>
      <c r="L11" s="5"/>
    </row>
    <row r="12" spans="1:12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-9.9999999990600013E-4</v>
      </c>
      <c r="F12" s="15">
        <f t="shared" ref="F12:K12" si="0">2*(F10-(5*10^(F9-10)))/(1+(0.94*10^(F9-10)))*10^(6-F9)</f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15">
        <f t="shared" si="0"/>
        <v>-9.9999999990600013E-4</v>
      </c>
      <c r="L12" s="5"/>
    </row>
    <row r="13" spans="1:12">
      <c r="A13" s="4"/>
      <c r="B13" s="10" t="s">
        <v>17</v>
      </c>
      <c r="C13" s="11" t="s">
        <v>23</v>
      </c>
      <c r="D13" s="11" t="s">
        <v>23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14" t="e">
        <f>+K9+0.5+VLOOKUP(K10,LSI!$F$2:$G$25,2)+VLOOKUP(K11,LSI!$H$2:$I$25,2)-12.1</f>
        <v>#N/A</v>
      </c>
      <c r="L13" s="5"/>
    </row>
    <row r="14" spans="1:12">
      <c r="A14" s="4"/>
      <c r="B14" s="10" t="s">
        <v>10</v>
      </c>
      <c r="C14" s="10" t="s">
        <v>24</v>
      </c>
      <c r="D14" s="11" t="s">
        <v>66</v>
      </c>
      <c r="E14" s="11"/>
      <c r="F14" s="11"/>
      <c r="G14" s="11"/>
      <c r="H14" s="11"/>
      <c r="I14" s="11"/>
      <c r="J14" s="11"/>
      <c r="K14" s="11"/>
      <c r="L14" s="5"/>
    </row>
    <row r="15" spans="1:12">
      <c r="A15" s="4"/>
      <c r="B15" s="10" t="s">
        <v>11</v>
      </c>
      <c r="C15" s="10" t="s">
        <v>24</v>
      </c>
      <c r="D15" s="11" t="s">
        <v>67</v>
      </c>
      <c r="E15" s="11"/>
      <c r="F15" s="11"/>
      <c r="G15" s="11"/>
      <c r="H15" s="11"/>
      <c r="I15" s="11"/>
      <c r="J15" s="11"/>
      <c r="K15" s="11"/>
      <c r="L15" s="5"/>
    </row>
    <row r="16" spans="1:12">
      <c r="A16" s="4"/>
      <c r="B16" s="10" t="s">
        <v>4</v>
      </c>
      <c r="C16" s="10" t="s">
        <v>24</v>
      </c>
      <c r="D16" s="11" t="s">
        <v>69</v>
      </c>
      <c r="E16" s="11"/>
      <c r="F16" s="11"/>
      <c r="G16" s="11"/>
      <c r="H16" s="11"/>
      <c r="I16" s="11"/>
      <c r="J16" s="11"/>
      <c r="K16" s="11"/>
      <c r="L16" s="5"/>
    </row>
    <row r="17" spans="1:12">
      <c r="A17" s="4"/>
      <c r="B17" s="10" t="s">
        <v>15</v>
      </c>
      <c r="C17" s="10" t="s">
        <v>24</v>
      </c>
      <c r="D17" s="11" t="s">
        <v>70</v>
      </c>
      <c r="E17" s="11"/>
      <c r="F17" s="11"/>
      <c r="G17" s="11"/>
      <c r="H17" s="11"/>
      <c r="I17" s="11"/>
      <c r="J17" s="11"/>
      <c r="K17" s="11"/>
      <c r="L17" s="5"/>
    </row>
    <row r="18" spans="1:12">
      <c r="A18" s="4"/>
      <c r="B18" s="10" t="s">
        <v>16</v>
      </c>
      <c r="C18" s="10" t="s">
        <v>24</v>
      </c>
      <c r="D18" s="11" t="s">
        <v>65</v>
      </c>
      <c r="E18" s="11"/>
      <c r="F18" s="11"/>
      <c r="G18" s="11"/>
      <c r="H18" s="11"/>
      <c r="I18" s="11"/>
      <c r="J18" s="11"/>
      <c r="K18" s="11"/>
      <c r="L18" s="5"/>
    </row>
    <row r="19" spans="1:12" hidden="1">
      <c r="A19" s="4"/>
      <c r="B19" s="10" t="s">
        <v>183</v>
      </c>
      <c r="C19" s="10" t="s">
        <v>184</v>
      </c>
      <c r="D19" s="11" t="s">
        <v>23</v>
      </c>
      <c r="E19" s="14">
        <f ca="1">E20/10</f>
        <v>0</v>
      </c>
      <c r="F19" s="14">
        <f t="shared" ref="F19:K19" ca="1" si="1">F20/10</f>
        <v>0</v>
      </c>
      <c r="G19" s="14">
        <f t="shared" ca="1" si="1"/>
        <v>0</v>
      </c>
      <c r="H19" s="14">
        <f t="shared" ca="1" si="1"/>
        <v>0</v>
      </c>
      <c r="I19" s="14">
        <f t="shared" ca="1" si="1"/>
        <v>0</v>
      </c>
      <c r="J19" s="14">
        <f t="shared" ca="1" si="1"/>
        <v>0</v>
      </c>
      <c r="K19" s="14">
        <f t="shared" ca="1" si="1"/>
        <v>0</v>
      </c>
      <c r="L19" s="5"/>
    </row>
    <row r="20" spans="1:12">
      <c r="A20" s="4"/>
      <c r="B20" s="10" t="s">
        <v>183</v>
      </c>
      <c r="C20" s="10" t="s">
        <v>185</v>
      </c>
      <c r="D20" s="11" t="s">
        <v>23</v>
      </c>
      <c r="E20" s="15">
        <f ca="1">E19*1000</f>
        <v>0</v>
      </c>
      <c r="F20" s="15">
        <f t="shared" ref="F20:K20" ca="1" si="2">F19*1000</f>
        <v>0</v>
      </c>
      <c r="G20" s="15">
        <f t="shared" ca="1" si="2"/>
        <v>0</v>
      </c>
      <c r="H20" s="15">
        <f t="shared" ca="1" si="2"/>
        <v>0</v>
      </c>
      <c r="I20" s="15">
        <f t="shared" ca="1" si="2"/>
        <v>0</v>
      </c>
      <c r="J20" s="15">
        <f t="shared" ca="1" si="2"/>
        <v>0</v>
      </c>
      <c r="K20" s="15">
        <f t="shared" ca="1" si="2"/>
        <v>0</v>
      </c>
      <c r="L20" s="5"/>
    </row>
    <row r="21" spans="1:12">
      <c r="A21" s="4"/>
      <c r="B21" s="10" t="s">
        <v>18</v>
      </c>
      <c r="C21" s="10" t="s">
        <v>25</v>
      </c>
      <c r="D21" s="11" t="s">
        <v>71</v>
      </c>
      <c r="E21" s="14"/>
      <c r="F21" s="14"/>
      <c r="G21" s="14"/>
      <c r="H21" s="14"/>
      <c r="I21" s="14"/>
      <c r="J21" s="14"/>
      <c r="K21" s="14"/>
      <c r="L21" s="5"/>
    </row>
    <row r="22" spans="1:12">
      <c r="A22" s="4"/>
      <c r="B22" s="10" t="s">
        <v>163</v>
      </c>
      <c r="C22" s="10" t="s">
        <v>164</v>
      </c>
      <c r="D22" s="11" t="s">
        <v>23</v>
      </c>
      <c r="E22" s="11"/>
      <c r="F22" s="11"/>
      <c r="G22" s="11"/>
      <c r="H22" s="11"/>
      <c r="I22" s="11"/>
      <c r="J22" s="11"/>
      <c r="K22" s="11"/>
      <c r="L22" s="5"/>
    </row>
    <row r="23" spans="1:12" ht="14.4">
      <c r="A23" s="4"/>
      <c r="B23" s="10" t="s">
        <v>19</v>
      </c>
      <c r="C23" s="10" t="s">
        <v>55</v>
      </c>
      <c r="D23" s="11" t="s">
        <v>23</v>
      </c>
      <c r="E23" s="14"/>
      <c r="F23" s="14"/>
      <c r="G23" s="14"/>
      <c r="H23" s="14"/>
      <c r="I23" s="14"/>
      <c r="J23" s="14"/>
      <c r="K23" s="14"/>
      <c r="L23" s="5"/>
    </row>
    <row r="24" spans="1:12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2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2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2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2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2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2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2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2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61" t="s">
        <v>62</v>
      </c>
      <c r="C34" s="62" t="s">
        <v>202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24</v>
      </c>
      <c r="C35" s="96" t="s">
        <v>130</v>
      </c>
      <c r="D35" s="97"/>
      <c r="E35" s="97"/>
      <c r="F35" s="97"/>
      <c r="G35" s="97"/>
      <c r="H35" s="97"/>
      <c r="I35" s="97"/>
      <c r="J35" s="97"/>
      <c r="K35" s="5"/>
    </row>
    <row r="36" spans="1:11">
      <c r="A36" s="4"/>
      <c r="B36" s="55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199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200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150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 t="s">
        <v>193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1">
    <mergeCell ref="C35:J35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22"/>
  <sheetViews>
    <sheetView tabSelected="1" view="pageLayout" topLeftCell="A7" zoomScaleNormal="110" workbookViewId="0">
      <selection activeCell="E27" sqref="E2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204</v>
      </c>
      <c r="F3" s="8"/>
      <c r="G3" s="8"/>
      <c r="H3" s="9" t="s">
        <v>152</v>
      </c>
      <c r="J3" s="69" t="s">
        <v>206</v>
      </c>
    </row>
    <row r="4" spans="1:10" ht="15.6">
      <c r="B4" s="3" t="s">
        <v>205</v>
      </c>
      <c r="F4" s="8"/>
      <c r="G4" s="8"/>
      <c r="H4" s="9" t="s">
        <v>56</v>
      </c>
      <c r="J4" s="70">
        <f ca="1">TODAY()</f>
        <v>44466</v>
      </c>
    </row>
    <row r="5" spans="1:10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44466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207</v>
      </c>
      <c r="F8" s="72" t="s">
        <v>209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7.9</v>
      </c>
      <c r="F9" s="14">
        <v>8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5">
        <v>160</v>
      </c>
      <c r="F10" s="15">
        <v>170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5">
        <v>225</v>
      </c>
      <c r="F11" s="15">
        <v>187</v>
      </c>
    </row>
    <row r="12" spans="1:10" ht="14.4">
      <c r="A12" s="4"/>
      <c r="B12" s="10" t="s">
        <v>7</v>
      </c>
      <c r="C12" s="10" t="s">
        <v>52</v>
      </c>
      <c r="D12" s="11" t="s">
        <v>23</v>
      </c>
      <c r="E12" s="15">
        <v>155</v>
      </c>
      <c r="F12" s="15">
        <v>140</v>
      </c>
    </row>
    <row r="13" spans="1:10" ht="14.4">
      <c r="A13" s="4"/>
      <c r="B13" s="10" t="s">
        <v>8</v>
      </c>
      <c r="C13" s="10" t="s">
        <v>52</v>
      </c>
      <c r="D13" s="11" t="s">
        <v>23</v>
      </c>
      <c r="E13" s="11">
        <f t="shared" ref="E13:F13" si="0">E11-E12</f>
        <v>70</v>
      </c>
      <c r="F13" s="11">
        <f t="shared" si="0"/>
        <v>47</v>
      </c>
    </row>
    <row r="14" spans="1:10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3.9977116624125664</v>
      </c>
      <c r="F14" s="15">
        <f t="shared" ref="F14" si="1">2*(F10-(5*10^(F9-10)))/(1+(0.94*10^(F9-10)))*10^(6-F9)</f>
        <v>3.3673469387755097</v>
      </c>
    </row>
    <row r="15" spans="1:10">
      <c r="A15" s="4"/>
      <c r="B15" s="10" t="s">
        <v>17</v>
      </c>
      <c r="C15" s="11" t="s">
        <v>23</v>
      </c>
      <c r="D15" s="11" t="s">
        <v>23</v>
      </c>
      <c r="E15" s="14">
        <f>+E9+0.5+VLOOKUP(E10,LSI!$F$2:$G$25,2)+VLOOKUP(E11,LSI!$H$2:$I$25,2)-12.1</f>
        <v>0.40000000000000036</v>
      </c>
      <c r="F15" s="14">
        <f>+F9+0.5+VLOOKUP(F10,LSI!$F$2:$G$25,2)+VLOOKUP(F11,LSI!$H$2:$I$25,2)-12.1</f>
        <v>0.40000000000000036</v>
      </c>
    </row>
    <row r="16" spans="1:10">
      <c r="A16" s="4"/>
      <c r="B16" s="10" t="s">
        <v>10</v>
      </c>
      <c r="C16" s="10" t="s">
        <v>24</v>
      </c>
      <c r="D16" s="11" t="s">
        <v>66</v>
      </c>
      <c r="E16" s="11">
        <v>0.02</v>
      </c>
      <c r="F16" s="11">
        <v>7.0000000000000007E-2</v>
      </c>
    </row>
    <row r="17" spans="1:11">
      <c r="A17" s="4"/>
      <c r="B17" s="10" t="s">
        <v>11</v>
      </c>
      <c r="C17" s="10" t="s">
        <v>24</v>
      </c>
      <c r="D17" s="11" t="s">
        <v>67</v>
      </c>
      <c r="E17" s="11" t="s">
        <v>40</v>
      </c>
      <c r="F17" s="11" t="s">
        <v>40</v>
      </c>
    </row>
    <row r="18" spans="1:11">
      <c r="A18" s="4"/>
      <c r="B18" s="10" t="s">
        <v>4</v>
      </c>
      <c r="C18" s="10" t="s">
        <v>24</v>
      </c>
      <c r="D18" s="11" t="s">
        <v>69</v>
      </c>
      <c r="E18" s="11">
        <v>330</v>
      </c>
      <c r="F18" s="11">
        <v>340</v>
      </c>
    </row>
    <row r="19" spans="1:11">
      <c r="A19" s="4"/>
      <c r="B19" s="10" t="s">
        <v>15</v>
      </c>
      <c r="C19" s="10" t="s">
        <v>24</v>
      </c>
      <c r="D19" s="11" t="s">
        <v>70</v>
      </c>
      <c r="E19" s="15">
        <v>52</v>
      </c>
      <c r="F19" s="15">
        <v>67</v>
      </c>
    </row>
    <row r="20" spans="1:11">
      <c r="A20" s="4"/>
      <c r="B20" s="10" t="s">
        <v>16</v>
      </c>
      <c r="C20" s="10" t="s">
        <v>24</v>
      </c>
      <c r="D20" s="11" t="s">
        <v>65</v>
      </c>
      <c r="E20" s="15">
        <v>21</v>
      </c>
      <c r="F20" s="15">
        <v>20</v>
      </c>
    </row>
    <row r="21" spans="1:11" hidden="1">
      <c r="A21" s="4"/>
      <c r="B21" s="10" t="s">
        <v>183</v>
      </c>
      <c r="C21" s="10" t="s">
        <v>184</v>
      </c>
      <c r="D21" s="11" t="s">
        <v>23</v>
      </c>
      <c r="E21" s="14">
        <f>E22/10</f>
        <v>46.8</v>
      </c>
      <c r="F21" s="14">
        <f t="shared" ref="F21" si="2">F22/10</f>
        <v>47.4</v>
      </c>
    </row>
    <row r="22" spans="1:11">
      <c r="A22" s="4"/>
      <c r="B22" s="10" t="s">
        <v>183</v>
      </c>
      <c r="C22" s="10" t="s">
        <v>185</v>
      </c>
      <c r="D22" s="11" t="s">
        <v>23</v>
      </c>
      <c r="E22" s="15">
        <v>468</v>
      </c>
      <c r="F22" s="15">
        <v>474</v>
      </c>
    </row>
    <row r="23" spans="1:11">
      <c r="A23" s="4"/>
      <c r="B23" s="10" t="s">
        <v>18</v>
      </c>
      <c r="C23" s="10" t="s">
        <v>25</v>
      </c>
      <c r="D23" s="11" t="s">
        <v>71</v>
      </c>
      <c r="E23" s="14">
        <v>2.15</v>
      </c>
      <c r="F23" s="14">
        <v>2.4</v>
      </c>
    </row>
    <row r="24" spans="1:11">
      <c r="A24" s="4"/>
      <c r="B24" s="10" t="s">
        <v>163</v>
      </c>
      <c r="C24" s="10" t="s">
        <v>164</v>
      </c>
      <c r="D24" s="11" t="s">
        <v>23</v>
      </c>
      <c r="E24" s="15" t="s">
        <v>38</v>
      </c>
      <c r="F24" s="15" t="s">
        <v>38</v>
      </c>
    </row>
    <row r="25" spans="1:11" ht="14.4">
      <c r="A25" s="4"/>
      <c r="B25" s="10" t="s">
        <v>19</v>
      </c>
      <c r="C25" s="10" t="s">
        <v>55</v>
      </c>
      <c r="D25" s="11" t="s">
        <v>23</v>
      </c>
      <c r="E25" s="14">
        <v>96</v>
      </c>
      <c r="F25" s="14">
        <v>96.2</v>
      </c>
    </row>
    <row r="26" spans="1:11">
      <c r="A26" s="4"/>
      <c r="B26" s="66"/>
      <c r="C26" s="66"/>
      <c r="D26" s="68"/>
      <c r="E26" s="68"/>
      <c r="F26" s="68"/>
      <c r="G26" s="68"/>
      <c r="H26" s="68"/>
      <c r="I26" s="68"/>
      <c r="J26" s="68"/>
      <c r="K26" s="5"/>
    </row>
    <row r="27" spans="1:11">
      <c r="A27" s="4"/>
      <c r="B27" s="7" t="s">
        <v>44</v>
      </c>
      <c r="C27" s="9" t="s">
        <v>60</v>
      </c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0" t="s">
        <v>45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46</v>
      </c>
      <c r="C29" s="57" t="s">
        <v>208</v>
      </c>
      <c r="D29" s="60"/>
      <c r="E29" s="58"/>
      <c r="F29" s="58"/>
      <c r="G29" s="58"/>
      <c r="H29" s="58"/>
      <c r="I29" s="58"/>
      <c r="J29" s="59"/>
      <c r="K29" s="5"/>
    </row>
    <row r="30" spans="1:11">
      <c r="A30" s="4"/>
      <c r="B30" s="55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202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150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193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1">
    <mergeCell ref="C32:J32"/>
  </mergeCells>
  <conditionalFormatting sqref="D21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197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198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203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201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44466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202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203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a485ba0b-8b54-4b26-a1c0-8a4bc31186fb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E05689-6AEC-4E44-AB8B-45EDF76EF8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2021-09-26T20:30:00Z</cp:lastPrinted>
  <dcterms:created xsi:type="dcterms:W3CDTF">2017-07-10T05:27:40Z</dcterms:created>
  <dcterms:modified xsi:type="dcterms:W3CDTF">2021-09-26T20:35:04Z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