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EB2B7350-4700-4DEB-8A86-4BD1A68CEF3F}" xr6:coauthVersionLast="47" xr6:coauthVersionMax="47" xr10:uidLastSave="{00000000-0000-0000-0000-000000000000}"/>
  <bookViews>
    <workbookView xWindow="31410" yWindow="1605" windowWidth="21000" windowHeight="1380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I26" i="1" l="1"/>
  <c r="I25" i="1"/>
  <c r="J25" i="1"/>
  <c r="J26" i="1"/>
  <c r="D24" i="4"/>
  <c r="D25" i="4"/>
  <c r="E25" i="1"/>
  <c r="E26" i="1"/>
  <c r="H26" i="1"/>
  <c r="H25" i="1"/>
  <c r="F26" i="1"/>
  <c r="F25" i="1"/>
  <c r="K25" i="1"/>
  <c r="K26" i="1"/>
  <c r="G25" i="1"/>
  <c r="G26" i="1"/>
</calcChain>
</file>

<file path=xl/sharedStrings.xml><?xml version="1.0" encoding="utf-8"?>
<sst xmlns="http://schemas.openxmlformats.org/spreadsheetml/2006/main" count="1188" uniqueCount="207">
  <si>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</si>
  <si>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</si>
  <si>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</si>
  <si>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</si>
  <si>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</si>
  <si>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</si>
  <si>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</si>
  <si>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</si>
  <si>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</si>
  <si>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</si>
  <si>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</si>
  <si>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</si>
  <si>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</si>
  <si>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</si>
  <si>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</si>
  <si>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</si>
  <si>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</si>
  <si>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</si>
  <si>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</si>
  <si>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</si>
  <si>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</si>
  <si>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</si>
  <si>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</si>
  <si>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</si>
  <si>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</si>
  <si>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</si>
  <si>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</si>
  <si>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</si>
  <si>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</si>
  <si>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</si>
  <si>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</si>
  <si>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</si>
  <si>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</si>
  <si>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</si>
  <si>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</si>
  <si>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</si>
  <si>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</si>
  <si>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</si>
  <si>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</si>
  <si>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</si>
  <si>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</si>
  <si>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</si>
  <si>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</si>
  <si>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</si>
  <si>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</si>
  <si>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</si>
  <si>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</si>
  <si>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</si>
  <si>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</si>
  <si>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</si>
  <si>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</si>
  <si>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</si>
  <si>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</si>
  <si>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</si>
  <si>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</si>
  <si>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</si>
  <si>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</si>
  <si>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</si>
  <si>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</si>
  <si>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</si>
  <si>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</si>
  <si>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</si>
  <si>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</si>
  <si>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</si>
  <si>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</si>
  <si>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</si>
  <si>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</si>
  <si>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</si>
  <si>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</si>
  <si>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</si>
  <si>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</si>
  <si>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</si>
  <si>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</si>
  <si>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</si>
  <si>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</si>
  <si>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</si>
  <si>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</si>
  <si>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</si>
  <si>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</si>
  <si>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</si>
  <si>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</si>
  <si>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</si>
  <si>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</si>
  <si>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</si>
  <si>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</si>
  <si>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</si>
  <si>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</si>
  <si>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</si>
  <si>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</si>
  <si>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</si>
  <si>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</si>
  <si>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</si>
  <si>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</si>
  <si>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</si>
  <si>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</si>
  <si>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</si>
  <si>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</si>
  <si>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</si>
  <si>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</si>
  <si>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</si>
  <si>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</si>
  <si>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</si>
  <si>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</si>
  <si>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</si>
  <si>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</si>
  <si>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</si>
  <si>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</si>
  <si>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</si>
  <si>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</si>
  <si>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</si>
  <si>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</si>
  <si>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</si>
  <si>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</si>
  <si>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</si>
  <si>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</si>
  <si>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</si>
  <si>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</si>
  <si>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</si>
  <si>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</si>
  <si>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</si>
  <si>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</si>
  <si>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</si>
  <si>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</si>
  <si>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</si>
  <si>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</si>
  <si>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</si>
  <si>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</si>
  <si>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</si>
  <si>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</si>
  <si>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</si>
  <si>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</si>
  <si>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</si>
  <si>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</si>
  <si>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</si>
  <si>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</si>
  <si>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</si>
  <si>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</si>
  <si>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</si>
  <si>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</si>
  <si>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</si>
  <si>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</si>
  <si>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</si>
  <si>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</si>
  <si>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</si>
  <si>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</si>
  <si>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</si>
  <si>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</si>
  <si>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</si>
  <si>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</si>
  <si>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</si>
  <si>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</si>
  <si>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</si>
  <si>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</si>
  <si>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</si>
  <si>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</si>
  <si>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</si>
  <si>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</si>
  <si>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</si>
  <si>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</si>
  <si>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</si>
  <si>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</si>
  <si>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</si>
  <si>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</si>
  <si>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</si>
  <si>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</si>
  <si>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</si>
  <si>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</si>
  <si>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</si>
  <si>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</si>
  <si>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</si>
  <si>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</si>
  <si>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</si>
  <si>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</si>
  <si>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</si>
  <si>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</si>
  <si>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</si>
  <si>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</si>
  <si>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</si>
  <si>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</si>
  <si>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</si>
  <si>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</si>
  <si>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</si>
  <si>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</si>
  <si>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</si>
  <si>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</si>
  <si>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</si>
  <si>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</si>
  <si>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</si>
  <si>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</si>
  <si>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</si>
  <si>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</si>
  <si>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</si>
  <si>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</si>
  <si>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</si>
  <si>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</si>
  <si>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</si>
  <si>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</si>
  <si>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</si>
  <si>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</si>
  <si>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</si>
  <si>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</si>
  <si>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</si>
  <si>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</si>
  <si>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Marlborough</t>
  </si>
  <si>
    <t>20210930SRT01</t>
  </si>
  <si>
    <t xml:space="preserve">The sample was clear with no significant sediment </t>
  </si>
  <si>
    <t xml:space="preserve">Vaughn Smith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</si>
</sst>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44483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D3" sqref="D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206</v>
      </c>
      <c r="F4" s="8"/>
      <c r="G4" s="8"/>
      <c r="H4" s="9" t="s">
        <v>56</v>
      </c>
      <c r="J4" s="70">
        <v>44469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8</v>
      </c>
      <c r="F9" s="14">
        <v>8</v>
      </c>
      <c r="G9" s="14">
        <v>8.3000000000000007</v>
      </c>
      <c r="H9" s="14">
        <v>7.5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115</v>
      </c>
      <c r="F10" s="11">
        <v>115</v>
      </c>
      <c r="G10" s="11">
        <v>110</v>
      </c>
      <c r="H10" s="11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80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2.277590647909649</v>
      </c>
      <c r="F12" s="15">
        <f t="shared" ref="F12:H12" si="0">2*(F10-(5*10^(F9-10)))/(1+(0.94*10^(F9-10)))*10^(6-F9)</f>
        <v>2.277590647909649</v>
      </c>
      <c r="G12" s="15">
        <f t="shared" si="0"/>
        <v>1.0813310465602461</v>
      </c>
      <c r="H12" s="15">
        <f t="shared" si="0"/>
        <v>2.83661793104858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f>+F9+0.5+VLOOKUP(F10,LSI!$F$2:$G$25,2)+VLOOKUP(F11,LSI!$H$2:$I$25,2)-12.1</f>
        <v>-9.9999999999999645E-2</v>
      </c>
      <c r="G13" s="14">
        <v>-1</v>
      </c>
      <c r="H13" s="14">
        <v>-2.2000000000000011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>
        <v>0.11</v>
      </c>
      <c r="G14" s="11" t="s">
        <v>40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230</v>
      </c>
      <c r="G16" s="11">
        <v>240</v>
      </c>
      <c r="H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26</v>
      </c>
      <c r="F17" s="11">
        <v>21</v>
      </c>
      <c r="G17" s="11">
        <v>40</v>
      </c>
      <c r="H17" s="11">
        <v>115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15</v>
      </c>
      <c r="F18" s="11">
        <v>16</v>
      </c>
      <c r="G18" s="11">
        <v>87</v>
      </c>
      <c r="H18" s="11">
        <v>77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33.4</v>
      </c>
      <c r="F19" s="14">
        <f t="shared" ref="F19:H19" si="1">F20/10</f>
        <v>32.799999999999997</v>
      </c>
      <c r="G19" s="14">
        <f t="shared" si="1"/>
        <v>33.6</v>
      </c>
      <c r="H19" s="14">
        <f t="shared" si="1"/>
        <v>37.200000000000003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334</v>
      </c>
      <c r="F20" s="15">
        <v>328</v>
      </c>
      <c r="G20" s="15">
        <v>336</v>
      </c>
      <c r="H20" s="15">
        <v>372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0.28999999999999998</v>
      </c>
      <c r="F21" s="14">
        <v>0.36</v>
      </c>
      <c r="G21" s="14">
        <v>0.26</v>
      </c>
      <c r="H21" s="14">
        <v>0.21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92</v>
      </c>
      <c r="F23" s="14">
        <v>92.2</v>
      </c>
      <c r="G23" s="14">
        <v>86.1</v>
      </c>
      <c r="H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44483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7CA295-BC6E-484D-8872-1CA39BEE8F03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2021-10-13T20:39:05Z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