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0 October\"/>
    </mc:Choice>
  </mc:AlternateContent>
  <xr:revisionPtr revIDLastSave="0" documentId="13_ncr:1_{A89C965E-039E-4FC4-9067-08079C969CA4}" xr6:coauthVersionLast="47" xr6:coauthVersionMax="47" xr10:uidLastSave="{00000000-0000-0000-0000-000000000000}"/>
  <bookViews>
    <workbookView xWindow="1128" yWindow="240" windowWidth="20016" windowHeight="1170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I26" i="1"/>
  <c r="I25" i="1"/>
  <c r="G25" i="1"/>
  <c r="G26" i="1"/>
  <c r="J25" i="1"/>
  <c r="J26" i="1"/>
  <c r="F25" i="1"/>
  <c r="F26" i="1"/>
  <c r="K26" i="1"/>
  <c r="K25" i="1"/>
  <c r="H25" i="1"/>
  <c r="H26" i="1"/>
  <c r="E25" i="1"/>
  <c r="E26" i="1"/>
  <c r="D25" i="4"/>
  <c r="D24" i="4"/>
</calcChain>
</file>

<file path=xl/sharedStrings.xml><?xml version="1.0" encoding="utf-8"?>
<sst xmlns="http://schemas.openxmlformats.org/spreadsheetml/2006/main" count="1183" uniqueCount="209">
  <si>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</si>
  <si>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</si>
  <si>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</si>
  <si>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</si>
  <si>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</si>
  <si>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</si>
  <si>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</si>
  <si>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</si>
  <si>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</si>
  <si>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</si>
  <si>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</si>
  <si>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</si>
  <si>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</si>
  <si>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</si>
  <si>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</si>
  <si>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</si>
  <si>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</si>
  <si>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</si>
  <si>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</si>
  <si>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</si>
  <si>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</si>
  <si>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</si>
  <si>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</si>
  <si>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</si>
  <si>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</si>
  <si>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</si>
  <si>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</si>
  <si>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</si>
  <si>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</si>
  <si>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</si>
  <si>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</si>
  <si>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</si>
  <si>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</si>
  <si>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</si>
  <si>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</si>
  <si>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</si>
  <si>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</si>
  <si>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</si>
  <si>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</si>
  <si>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</si>
  <si>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</si>
  <si>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</si>
  <si>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</si>
  <si>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</si>
  <si>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</si>
  <si>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</si>
  <si>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</si>
  <si>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</si>
  <si>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</si>
  <si>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</si>
  <si>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</si>
  <si>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</si>
  <si>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</si>
  <si>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</si>
  <si>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</si>
  <si>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</si>
  <si>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</si>
  <si>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</si>
  <si>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</si>
  <si>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</si>
  <si>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</si>
  <si>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</si>
  <si>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</si>
  <si>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</si>
  <si>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</si>
  <si>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</si>
  <si>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</si>
  <si>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</si>
  <si>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</si>
  <si>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</si>
  <si>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</si>
  <si>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</si>
  <si>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</si>
  <si>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</si>
  <si>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</si>
  <si>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</si>
  <si>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</si>
  <si>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</si>
  <si>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</si>
  <si>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</si>
  <si>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</si>
  <si>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</si>
  <si>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</si>
  <si>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</si>
  <si>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</si>
  <si>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</si>
  <si>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</si>
  <si>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</si>
  <si>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</si>
  <si>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</si>
  <si>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</si>
  <si>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</si>
  <si>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</si>
  <si>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</si>
  <si>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</si>
  <si>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</si>
  <si>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</si>
  <si>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</si>
  <si>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</si>
  <si>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</si>
  <si>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</si>
  <si>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</si>
  <si>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</si>
  <si>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</si>
  <si>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</si>
  <si>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</si>
  <si>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</si>
  <si>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</si>
  <si>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</si>
  <si>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</si>
  <si>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</si>
  <si>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</si>
  <si>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</si>
  <si>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</si>
  <si>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</si>
  <si>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</si>
  <si>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</si>
  <si>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</si>
  <si>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</si>
  <si>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</si>
  <si>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</si>
  <si>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</si>
  <si>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</si>
  <si>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</si>
  <si>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</si>
  <si>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</si>
  <si>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</si>
  <si>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</si>
  <si>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</si>
  <si>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</si>
  <si>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</si>
  <si>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</si>
  <si>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</si>
  <si>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</si>
  <si>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</si>
  <si>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</si>
  <si>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</si>
  <si>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</si>
  <si>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</si>
  <si>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</si>
  <si>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</si>
  <si>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</si>
  <si>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</si>
  <si>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</si>
  <si>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</si>
  <si>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</si>
  <si>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</si>
  <si>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</si>
  <si>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</si>
  <si>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</si>
  <si>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</si>
  <si>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</si>
  <si>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</si>
  <si>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</si>
  <si>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</si>
  <si>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</si>
  <si>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</si>
  <si>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</si>
  <si>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</si>
  <si>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</si>
  <si>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</si>
  <si>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</si>
  <si>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</si>
  <si>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</si>
  <si>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</si>
  <si>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</si>
  <si>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</si>
  <si>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</si>
  <si>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</si>
  <si>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</si>
  <si>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</si>
  <si>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</si>
  <si>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</si>
  <si>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</si>
  <si>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</si>
  <si>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</si>
  <si>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</si>
  <si>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</si>
  <si>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</si>
  <si>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</si>
  <si>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</si>
  <si>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</si>
  <si>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</si>
  <si>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</si>
  <si>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</si>
  <si>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</si>
  <si>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</si>
  <si>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</si>
  <si>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</si>
  <si>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</si>
  <si>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</si>
  <si>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</si>
  <si>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</si>
  <si>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</si>
  <si>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</si>
  <si>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</si>
  <si>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</si>
  <si>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</si>
  <si>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</si>
  <si>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</si>
  <si>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</si>
  <si>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</si>
  <si>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</si>
  <si>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Think Water Marlborough</t>
  </si>
  <si>
    <t>20211008SRT01</t>
  </si>
  <si>
    <t xml:space="preserve">The sample was slightly discoloured with some significant sediment </t>
  </si>
  <si>
    <t xml:space="preserve">The sample was discoloured with no significant sediment </t>
  </si>
  <si>
    <t xml:space="preserve">The sample was clear with no significant sediment </t>
  </si>
  <si>
    <t>Gemma Morris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</si>
</sst>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44480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44480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44480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5" zoomScale="115" zoomScaleNormal="110" zoomScalePageLayoutView="115" workbookViewId="0">
      <selection activeCell="I22" sqref="I2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204</v>
      </c>
    </row>
    <row r="4" spans="1:10" ht="15.6">
      <c r="B4" s="3" t="s">
        <v>208</v>
      </c>
      <c r="F4" s="8"/>
      <c r="G4" s="8"/>
      <c r="H4" s="9" t="s">
        <v>56</v>
      </c>
      <c r="J4" s="70">
        <v>44477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44480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7.7</v>
      </c>
      <c r="F9" s="14">
        <v>7.7</v>
      </c>
      <c r="G9" s="14">
        <v>7.7</v>
      </c>
      <c r="H9" s="14">
        <v>7.3</v>
      </c>
      <c r="I9" s="5"/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105</v>
      </c>
      <c r="F10" s="11">
        <v>115</v>
      </c>
      <c r="G10" s="11">
        <v>110</v>
      </c>
      <c r="H10" s="11">
        <v>30</v>
      </c>
      <c r="I10" s="5"/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35</v>
      </c>
      <c r="G11" s="11" t="s">
        <v>38</v>
      </c>
      <c r="H11" s="11" t="s">
        <v>38</v>
      </c>
      <c r="I11" s="5"/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4.1694081127265683</v>
      </c>
      <c r="F12" s="15">
        <f t="shared" ref="F12:H12" si="0">2*(F10-(5*10^(F9-10)))/(1+(0.94*10^(F9-10)))*10^(6-F9)</f>
        <v>4.566589391170143</v>
      </c>
      <c r="G12" s="15">
        <f t="shared" si="0"/>
        <v>4.3679987519483552</v>
      </c>
      <c r="H12" s="15">
        <f t="shared" si="0"/>
        <v>3.0004958320792627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-0.90000000000000036</v>
      </c>
      <c r="F13" s="14">
        <f>+F9+0.5+VLOOKUP(F10,LSI!$F$2:$G$25,2)+VLOOKUP(F11,LSI!$H$2:$I$25,2)-12.1</f>
        <v>-0.80000000000000071</v>
      </c>
      <c r="G13" s="14">
        <v>-1.6000000000000014</v>
      </c>
      <c r="H13" s="14">
        <v>-2.5999999999999996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1.1399999999999999</v>
      </c>
      <c r="F14" s="11">
        <v>3.45</v>
      </c>
      <c r="G14" s="11">
        <v>0.56999999999999995</v>
      </c>
      <c r="H14" s="11">
        <v>0.25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1.6</v>
      </c>
      <c r="F15" s="11">
        <v>0.9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170</v>
      </c>
      <c r="G16" s="11">
        <v>160</v>
      </c>
      <c r="H16" s="11">
        <v>220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7</v>
      </c>
      <c r="F17" s="11">
        <v>11</v>
      </c>
      <c r="G17" s="11">
        <v>16</v>
      </c>
      <c r="H17" s="11">
        <v>99</v>
      </c>
      <c r="I17" s="5"/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37</v>
      </c>
      <c r="F18" s="11">
        <v>40</v>
      </c>
      <c r="G18" s="11">
        <v>82</v>
      </c>
      <c r="H18" s="11">
        <v>84</v>
      </c>
      <c r="I18" s="5"/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22.5</v>
      </c>
      <c r="F19" s="14">
        <f t="shared" ref="F19:H19" si="1">F20/10</f>
        <v>24.7</v>
      </c>
      <c r="G19" s="14">
        <f t="shared" si="1"/>
        <v>23</v>
      </c>
      <c r="H19" s="14">
        <f t="shared" si="1"/>
        <v>30.4</v>
      </c>
      <c r="I19" s="5"/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225</v>
      </c>
      <c r="F20" s="15">
        <v>247</v>
      </c>
      <c r="G20" s="15">
        <v>230</v>
      </c>
      <c r="H20" s="15">
        <v>304</v>
      </c>
      <c r="I20" s="5"/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7.11</v>
      </c>
      <c r="F21" s="14">
        <v>16.73</v>
      </c>
      <c r="G21" s="14">
        <v>1.1000000000000001</v>
      </c>
      <c r="H21" s="14">
        <v>0.13</v>
      </c>
      <c r="I21" s="5"/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>
        <v>5</v>
      </c>
      <c r="G22" s="11" t="s">
        <v>38</v>
      </c>
      <c r="H22" s="11" t="s">
        <v>38</v>
      </c>
      <c r="I22" s="5"/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86.1</v>
      </c>
      <c r="F23" s="14">
        <v>52.4</v>
      </c>
      <c r="G23" s="14">
        <v>58.3</v>
      </c>
      <c r="H23" s="14">
        <v>89.8</v>
      </c>
      <c r="I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44480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44480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44480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AFAB7-6AE1-4CBC-9D6C-82E06B8D8D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2021-10-11T04:36:32Z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