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0 October\"/>
    </mc:Choice>
  </mc:AlternateContent>
  <xr:revisionPtr revIDLastSave="0" documentId="13_ncr:1_{9336B134-2F81-4F91-819A-D8EC3497530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5" i="1" l="1"/>
  <c r="J26" i="1"/>
  <c r="H25" i="1"/>
  <c r="H26" i="1"/>
  <c r="G25" i="1"/>
  <c r="G26" i="1"/>
  <c r="I26" i="1"/>
  <c r="I25" i="1"/>
  <c r="E26" i="1"/>
  <c r="E25" i="1"/>
  <c r="F25" i="1"/>
  <c r="F26" i="1"/>
  <c r="K26" i="1"/>
  <c r="K25" i="1"/>
  <c r="D24" i="4"/>
  <c r="D25" i="4"/>
  <c r="J1" i="15"/>
  <c r="J1" i="9"/>
  <c r="J1" i="12"/>
  <c r="J1" i="18"/>
  <c r="J1" i="11"/>
  <c r="J1" i="7"/>
  <c r="J1" i="1"/>
  <c r="J1" i="10"/>
  <c r="J1" i="13"/>
  <c r="J1" i="14"/>
  <c r="J1" i="4"/>
  <c r="J1" i="16"/>
</calcChain>
</file>

<file path=xl/sharedStrings.xml><?xml version="1.0" encoding="utf-8"?>
<sst xmlns="http://schemas.openxmlformats.org/spreadsheetml/2006/main" count="1183" uniqueCount="212">
  <si>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</si>
  <si>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</si>
  <si>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</si>
  <si>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</si>
  <si>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</si>
  <si>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</si>
  <si>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</si>
  <si>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</si>
  <si>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</si>
  <si>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</si>
  <si>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</si>
  <si>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</si>
  <si>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</si>
  <si>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</si>
  <si>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</si>
  <si>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</si>
  <si>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</si>
  <si>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</si>
  <si>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</si>
  <si>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</si>
  <si>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</si>
  <si>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</si>
  <si>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</si>
  <si>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</si>
  <si>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</si>
  <si>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</si>
  <si>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</si>
  <si>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</si>
  <si>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</si>
  <si>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</si>
  <si>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</si>
  <si>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</si>
  <si>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</si>
  <si>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</si>
  <si>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</si>
  <si>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</si>
  <si>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</si>
  <si>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</si>
  <si>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</si>
  <si>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</si>
  <si>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</si>
  <si>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</si>
  <si>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</si>
  <si>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</si>
  <si>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</si>
  <si>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</si>
  <si>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</si>
  <si>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</si>
  <si>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</si>
  <si>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</si>
  <si>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</si>
  <si>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</si>
  <si>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</si>
  <si>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</si>
  <si>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</si>
  <si>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</si>
  <si>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</si>
  <si>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</si>
  <si>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</si>
  <si>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</si>
  <si>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</si>
  <si>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</si>
  <si>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</si>
  <si>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</si>
  <si>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</si>
  <si>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</si>
  <si>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</si>
  <si>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</si>
  <si>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</si>
  <si>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</si>
  <si>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</si>
  <si>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</si>
  <si>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</si>
  <si>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</si>
  <si>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</si>
  <si>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</si>
  <si>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</si>
  <si>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</si>
  <si>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</si>
  <si>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</si>
  <si>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</si>
  <si>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</si>
  <si>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</si>
  <si>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</si>
  <si>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</si>
  <si>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</si>
  <si>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</si>
  <si>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</si>
  <si>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</si>
  <si>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</si>
  <si>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</si>
  <si>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</si>
  <si>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</si>
  <si>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</si>
  <si>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</si>
  <si>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</si>
  <si>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</si>
  <si>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</si>
  <si>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</si>
  <si>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</si>
  <si>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</si>
  <si>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</si>
  <si>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</si>
  <si>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</si>
  <si>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</si>
  <si>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</si>
  <si>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</si>
  <si>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</si>
  <si>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</si>
  <si>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</si>
  <si>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</si>
  <si>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</si>
  <si>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</si>
  <si>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</si>
  <si>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</si>
  <si>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</si>
  <si>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</si>
  <si>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</si>
  <si>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</si>
  <si>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</si>
  <si>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</si>
  <si>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</si>
  <si>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</si>
  <si>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</si>
  <si>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</si>
  <si>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</si>
  <si>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</si>
  <si>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</si>
  <si>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</si>
  <si>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</si>
  <si>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</si>
  <si>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</si>
  <si>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</si>
  <si>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</si>
  <si>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</si>
  <si>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</si>
  <si>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</si>
  <si>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</si>
  <si>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</si>
  <si>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</si>
  <si>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</si>
  <si>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</si>
  <si>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</si>
  <si>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</si>
  <si>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</si>
  <si>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</si>
  <si>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</si>
  <si>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</si>
  <si>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</si>
  <si>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</si>
  <si>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</si>
  <si>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</si>
  <si>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</si>
  <si>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</si>
  <si>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</si>
  <si>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</si>
  <si>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</si>
  <si>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</si>
  <si>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</si>
  <si>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</si>
  <si>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</si>
  <si>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</si>
  <si>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</si>
  <si>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</si>
  <si>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</si>
  <si>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</si>
  <si>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</si>
  <si>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</si>
  <si>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</si>
  <si>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</si>
  <si>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</si>
  <si>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</si>
  <si>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</si>
  <si>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</si>
  <si>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</si>
  <si>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</si>
  <si>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</si>
  <si>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</si>
  <si>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</si>
  <si>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</si>
  <si>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</si>
  <si>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</si>
  <si>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</si>
  <si>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</si>
  <si>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</si>
  <si>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</si>
  <si>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</si>
  <si>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</si>
  <si>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</si>
  <si>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</si>
  <si>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</si>
  <si>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</si>
  <si>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</si>
  <si>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</si>
  <si>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</si>
  <si>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</si>
  <si>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</si>
  <si>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</si>
  <si>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</si>
  <si>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</si>
  <si>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</si>
  <si>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</si>
  <si>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</si>
  <si>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</si>
  <si>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</si>
  <si>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</si>
  <si>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Gisborne</t>
  </si>
  <si>
    <t>Donna Anaura Camp Ground</t>
  </si>
  <si>
    <t>20211028SRT01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</si>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</sst>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44498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4" zoomScale="115" zoomScaleNormal="110" zoomScalePageLayoutView="115" workbookViewId="0">
      <selection activeCell="E33" sqref="E3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44497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44498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7.2</v>
      </c>
      <c r="G9" s="92">
        <v>7.1</v>
      </c>
      <c r="H9" s="92">
        <v>6.8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520</v>
      </c>
      <c r="F10" s="91">
        <v>510</v>
      </c>
      <c r="G10" s="91">
        <v>500</v>
      </c>
      <c r="H10" s="91">
        <v>175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220</v>
      </c>
      <c r="F11" s="91">
        <v>245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52.024897179460943</v>
      </c>
      <c r="F12" s="93">
        <f t="shared" ref="F12:H12" si="0">2*(F10-(5*10^(F9-10)))/(1+(0.94*10^(F9-10)))*10^(6-F9)</f>
        <v>64.260913254059432</v>
      </c>
      <c r="G12" s="93">
        <f t="shared" si="0"/>
        <v>79.337935761585626</v>
      </c>
      <c r="H12" s="93">
        <f t="shared" si="0"/>
        <v>55.437381830307885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0.20000000000000107</v>
      </c>
      <c r="F13" s="92">
        <f>+F9+0.5+VLOOKUP(F10,LSI!$F$2:$G$25,2)+VLOOKUP(F11,LSI!$H$2:$I$25,2)-12.1</f>
        <v>9.9999999999999645E-2</v>
      </c>
      <c r="G13" s="92">
        <v>-1.5999999999999996</v>
      </c>
      <c r="H13" s="92">
        <v>-2.3000000000000007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0.95</v>
      </c>
      <c r="F14" s="91">
        <v>0.86</v>
      </c>
      <c r="G14" s="91">
        <v>0.52</v>
      </c>
      <c r="H14" s="91">
        <v>0.12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>
        <v>0.27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610</v>
      </c>
      <c r="F16" s="91">
        <v>600</v>
      </c>
      <c r="G16" s="91">
        <v>600</v>
      </c>
      <c r="H16" s="91">
        <v>710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38</v>
      </c>
      <c r="F17" s="91">
        <v>54</v>
      </c>
      <c r="G17" s="91">
        <v>40</v>
      </c>
      <c r="H17" s="91">
        <v>285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62</v>
      </c>
      <c r="F18" s="91">
        <v>55</v>
      </c>
      <c r="G18" s="91">
        <v>270</v>
      </c>
      <c r="H18" s="91">
        <v>290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85.7</v>
      </c>
      <c r="F19" s="92">
        <f t="shared" ref="F19:H19" si="1">F20/10</f>
        <v>84.2</v>
      </c>
      <c r="G19" s="92">
        <f t="shared" si="1"/>
        <v>84.5</v>
      </c>
      <c r="H19" s="92">
        <f t="shared" si="1"/>
        <v>99.4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857</v>
      </c>
      <c r="F20" s="93">
        <v>842</v>
      </c>
      <c r="G20" s="93">
        <v>845</v>
      </c>
      <c r="H20" s="93">
        <v>994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12.81</v>
      </c>
      <c r="F21" s="92">
        <v>9.66</v>
      </c>
      <c r="G21" s="92">
        <v>2.27</v>
      </c>
      <c r="H21" s="92">
        <v>0.44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84</v>
      </c>
      <c r="F23" s="92">
        <v>82</v>
      </c>
      <c r="G23" s="92">
        <v>72.5</v>
      </c>
      <c r="H23" s="92">
        <v>96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44498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44498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44498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A70806-A357-4B37-BBBF-4AB8E595B9EF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2021-10-29T02:31:35Z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