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1 November\"/>
    </mc:Choice>
  </mc:AlternateContent>
  <xr:revisionPtr revIDLastSave="0" documentId="13_ncr:1_{1057A649-AFD2-4FD1-842E-9CEB53F9F3ED}" xr6:coauthVersionLast="47" xr6:coauthVersionMax="47" xr10:uidLastSave="{00000000-0000-0000-0000-000000000000}"/>
  <bookViews>
    <workbookView xWindow="29850" yWindow="60" windowWidth="18105" windowHeight="15405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I26" i="1"/>
  <c r="I25" i="1"/>
  <c r="G25" i="1"/>
  <c r="G26" i="1"/>
  <c r="E26" i="1"/>
  <c r="E25" i="1"/>
  <c r="H26" i="1"/>
  <c r="H25" i="1"/>
  <c r="J26" i="1"/>
  <c r="J25" i="1"/>
  <c r="F26" i="1"/>
  <c r="F25" i="1"/>
  <c r="D25" i="4"/>
  <c r="D24" i="4"/>
  <c r="K26" i="1"/>
  <c r="K25" i="1"/>
  <c r="J1" i="12"/>
  <c r="J1" i="13"/>
  <c r="J1" i="18"/>
  <c r="J1" i="9"/>
  <c r="J1" i="14"/>
  <c r="J1" i="15"/>
  <c r="J1" i="11"/>
  <c r="J1" i="1"/>
  <c r="J1" i="16"/>
  <c r="J1" i="10"/>
  <c r="J1" i="4"/>
  <c r="J1" i="7"/>
</calcChain>
</file>

<file path=xl/sharedStrings.xml><?xml version="1.0" encoding="utf-8"?>
<sst xmlns="http://schemas.openxmlformats.org/spreadsheetml/2006/main" count="1185" uniqueCount="213">
  <si>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</si>
  <si>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</si>
  <si>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</si>
  <si>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</si>
  <si>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</si>
  <si>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</si>
  <si>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</si>
  <si>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</si>
  <si>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</si>
  <si>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</si>
  <si>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</si>
  <si>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</si>
  <si>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</si>
  <si>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</si>
  <si>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</si>
  <si>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</si>
  <si>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</si>
  <si>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</si>
  <si>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</si>
  <si>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</si>
  <si>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</si>
  <si>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</si>
  <si>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</si>
  <si>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</si>
  <si>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</si>
  <si>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</si>
  <si>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</si>
  <si>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</si>
  <si>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</si>
  <si>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</si>
  <si>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</si>
  <si>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</si>
  <si>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</si>
  <si>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</si>
  <si>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</si>
  <si>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</si>
  <si>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</si>
  <si>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</si>
  <si>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</si>
  <si>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</si>
  <si>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</si>
  <si>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</si>
  <si>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</si>
  <si>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</si>
  <si>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</si>
  <si>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</si>
  <si>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</si>
  <si>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</si>
  <si>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</si>
  <si>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</si>
  <si>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</si>
  <si>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</si>
  <si>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</si>
  <si>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</si>
  <si>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</si>
  <si>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</si>
  <si>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</si>
  <si>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</si>
  <si>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</si>
  <si>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</si>
  <si>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</si>
  <si>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</si>
  <si>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</si>
  <si>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</si>
  <si>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</si>
  <si>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</si>
  <si>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</si>
  <si>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</si>
  <si>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</si>
  <si>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</si>
  <si>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</si>
  <si>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</si>
  <si>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</si>
  <si>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</si>
  <si>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</si>
  <si>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</si>
  <si>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</si>
  <si>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</si>
  <si>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</si>
  <si>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</si>
  <si>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</si>
  <si>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</si>
  <si>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</si>
  <si>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</si>
  <si>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</si>
  <si>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</si>
  <si>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</si>
  <si>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</si>
  <si>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</si>
  <si>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</si>
  <si>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</si>
  <si>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</si>
  <si>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</si>
  <si>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</si>
  <si>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</si>
  <si>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</si>
  <si>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</si>
  <si>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</si>
  <si>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</si>
  <si>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</si>
  <si>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</si>
  <si>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</si>
  <si>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</si>
  <si>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</si>
  <si>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</si>
  <si>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</si>
  <si>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</si>
  <si>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</si>
  <si>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</si>
  <si>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</si>
  <si>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</si>
  <si>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</si>
  <si>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</si>
  <si>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</si>
  <si>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</si>
  <si>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</si>
  <si>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</si>
  <si>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</si>
  <si>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</si>
  <si>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</si>
  <si>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</si>
  <si>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</si>
  <si>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</si>
  <si>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</si>
  <si>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</si>
  <si>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</si>
  <si>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</si>
  <si>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</si>
  <si>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</si>
  <si>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</si>
  <si>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</si>
  <si>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</si>
  <si>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</si>
  <si>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</si>
  <si>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</si>
  <si>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</si>
  <si>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</si>
  <si>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</si>
  <si>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</si>
  <si>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</si>
  <si>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</si>
  <si>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</si>
  <si>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</si>
  <si>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</si>
  <si>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</si>
  <si>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</si>
  <si>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</si>
  <si>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</si>
  <si>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</si>
  <si>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</si>
  <si>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</si>
  <si>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</si>
  <si>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</si>
  <si>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</si>
  <si>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</si>
  <si>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</si>
  <si>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</si>
  <si>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</si>
  <si>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</si>
  <si>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</si>
  <si>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</si>
  <si>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</si>
  <si>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</si>
  <si>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</si>
  <si>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</si>
  <si>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</si>
  <si>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</si>
  <si>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</si>
  <si>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</si>
  <si>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</si>
  <si>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</si>
  <si>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</si>
  <si>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</si>
  <si>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</si>
  <si>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</si>
  <si>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</si>
  <si>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</si>
  <si>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</si>
  <si>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</si>
  <si>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</si>
  <si>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</si>
  <si>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</si>
  <si>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</si>
  <si>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</si>
  <si>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</si>
  <si>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</si>
  <si>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</si>
  <si>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</si>
  <si>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</si>
  <si>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</si>
  <si>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</si>
  <si>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</si>
  <si>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</si>
  <si>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</si>
  <si>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</si>
  <si>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</si>
  <si>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</si>
  <si>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</si>
  <si>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</si>
  <si>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</si>
  <si>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</si>
  <si>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</si>
  <si>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</si>
  <si>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</si>
  <si>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</si>
  <si>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</si>
  <si>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Puketapu Hotel</t>
  </si>
  <si>
    <t>20211108SRT01</t>
  </si>
  <si>
    <t xml:space="preserve">The sample was clear with some significant sediment </t>
  </si>
  <si>
    <t xml:space="preserve">The sample was sightly discoloured with significant sediment </t>
  </si>
  <si>
    <t xml:space="preserve">The sample was slightly discoloured with significant sediment </t>
  </si>
  <si>
    <t xml:space="preserve">The sample was slightly discoloured with some significant sediment </t>
  </si>
  <si>
    <t>Think Water Hawkes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</si>
</sst>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34</xdr:row>
      <xdr:rowOff>167786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J10" sqref="J1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212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206</v>
      </c>
      <c r="C4" s="85"/>
      <c r="D4" s="85"/>
      <c r="E4" s="85"/>
      <c r="F4" s="86"/>
      <c r="G4" s="86"/>
      <c r="H4" s="79" t="s">
        <v>56</v>
      </c>
      <c r="I4" s="85"/>
      <c r="J4" s="81">
        <v>44508</v>
      </c>
    </row>
    <row r="5" spans="1:10" ht="14.4">
      <c r="B5" s="79" t="s">
        <v>131</v>
      </c>
      <c r="C5" s="82" t="s">
        <v>132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7.3</v>
      </c>
      <c r="F9" s="92">
        <v>7.4</v>
      </c>
      <c r="G9" s="92">
        <v>7.4</v>
      </c>
      <c r="H9" s="92">
        <v>7.2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240</v>
      </c>
      <c r="F10" s="91">
        <v>260</v>
      </c>
      <c r="G10" s="91">
        <v>240</v>
      </c>
      <c r="H10" s="91">
        <v>75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165</v>
      </c>
      <c r="F11" s="91">
        <v>160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24.010953552385701</v>
      </c>
      <c r="F12" s="93">
        <f t="shared" ref="F12:H12" si="0">2*(F10-(5*10^(F9-10)))/(1+(0.94*10^(F9-10)))*10^(6-F9)</f>
        <v>20.65181036667045</v>
      </c>
      <c r="G12" s="93">
        <f t="shared" si="0"/>
        <v>19.063132827358203</v>
      </c>
      <c r="H12" s="93">
        <f t="shared" si="0"/>
        <v>9.4492826297122292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-0.20000000000000107</v>
      </c>
      <c r="F13" s="92">
        <f>+F9+0.5+VLOOKUP(F10,LSI!$F$2:$G$25,2)+VLOOKUP(F11,LSI!$H$2:$I$25,2)-12.1</f>
        <v>0</v>
      </c>
      <c r="G13" s="92">
        <v>-1.5999999999999996</v>
      </c>
      <c r="H13" s="92">
        <v>-2.2000000000000011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0.01</v>
      </c>
      <c r="F14" s="91">
        <v>0.98</v>
      </c>
      <c r="G14" s="91">
        <v>0.7</v>
      </c>
      <c r="H14" s="91">
        <v>0.38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 t="s">
        <v>40</v>
      </c>
      <c r="F15" s="91" t="s">
        <v>40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320</v>
      </c>
      <c r="F16" s="91">
        <v>310</v>
      </c>
      <c r="G16" s="91">
        <v>330</v>
      </c>
      <c r="H16" s="91">
        <v>390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22</v>
      </c>
      <c r="F17" s="91">
        <v>20</v>
      </c>
      <c r="G17" s="91">
        <v>24</v>
      </c>
      <c r="H17" s="91">
        <v>175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21</v>
      </c>
      <c r="F18" s="91">
        <v>20</v>
      </c>
      <c r="G18" s="91">
        <v>160</v>
      </c>
      <c r="H18" s="91">
        <v>160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44.6</v>
      </c>
      <c r="F19" s="92">
        <f t="shared" ref="F19:H19" si="1">F20/10</f>
        <v>43.2</v>
      </c>
      <c r="G19" s="92">
        <f t="shared" si="1"/>
        <v>45.9</v>
      </c>
      <c r="H19" s="92">
        <f t="shared" si="1"/>
        <v>54.2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446</v>
      </c>
      <c r="F20" s="93">
        <v>432</v>
      </c>
      <c r="G20" s="93">
        <v>459</v>
      </c>
      <c r="H20" s="93">
        <v>542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1.95</v>
      </c>
      <c r="F21" s="92">
        <v>12.45</v>
      </c>
      <c r="G21" s="92">
        <v>4.24</v>
      </c>
      <c r="H21" s="92">
        <v>4.08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92.2</v>
      </c>
      <c r="F23" s="92">
        <v>88.6</v>
      </c>
      <c r="G23" s="92">
        <v>2.6</v>
      </c>
      <c r="H23" s="92">
        <v>81.599999999999994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211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44511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44511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818C10-158F-4C29-BE58-E460DDE99470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purl.org/dc/terms/"/>
    <ds:schemaRef ds:uri="9e3d8395-3b78-4cee-bcbb-a4d4a59b9b21"/>
    <ds:schemaRef ds:uri="a485ba0b-8b54-4b26-a1c0-8a4bc31186fb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2021-11-11T02:19:49Z</cp:lastPrinted>
  <dcterms:created xsi:type="dcterms:W3CDTF">2017-07-10T05:27:40Z</dcterms:created>
  <dcterms:modified xsi:type="dcterms:W3CDTF">2021-11-11T02:43:12Z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