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84D0BFD7-48DE-4D10-9CD4-2139406DA2CF}" xr6:coauthVersionLast="47" xr6:coauthVersionMax="47" xr10:uidLastSave="{00000000-0000-0000-0000-000000000000}"/>
  <bookViews>
    <workbookView xWindow="30450" yWindow="165" windowWidth="18105" windowHeight="1540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9" l="1"/>
  <c r="J5" i="4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/>
  <c r="H25" i="1"/>
  <c r="J25" i="1"/>
  <c r="J26" i="1"/>
  <c r="K26" i="1"/>
  <c r="K25" i="1"/>
  <c r="I26" i="1"/>
  <c r="I25" i="1"/>
  <c r="G26" i="1"/>
  <c r="G25" i="1"/>
  <c r="D24" i="4"/>
  <c r="D25" i="4"/>
  <c r="F26" i="1"/>
  <c r="F25" i="1"/>
  <c r="E25" i="1"/>
  <c r="E26" i="1"/>
  <c r="J1" i="15"/>
  <c r="J1" i="9"/>
  <c r="J1" i="12"/>
  <c r="J1" i="13"/>
  <c r="J1" i="16"/>
  <c r="J1" i="14"/>
  <c r="J1" i="7"/>
  <c r="J1" i="11"/>
  <c r="J1" i="10"/>
  <c r="J1" i="18"/>
  <c r="J1" i="4"/>
  <c r="J1" i="1"/>
</calcChain>
</file>

<file path=xl/sharedStrings.xml><?xml version="1.0" encoding="utf-8"?>
<sst xmlns="http://schemas.openxmlformats.org/spreadsheetml/2006/main" count="1184" uniqueCount="209">
  <si>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</si>
  <si>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</si>
  <si>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</si>
  <si>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</si>
  <si>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</si>
  <si>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</si>
  <si>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</si>
  <si>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</si>
  <si>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</si>
  <si>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</si>
  <si>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</si>
  <si>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</si>
  <si>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</si>
  <si>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</si>
  <si>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</si>
  <si>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</si>
  <si>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</si>
  <si>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</si>
  <si>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</si>
  <si>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</si>
  <si>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</si>
  <si>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</si>
  <si>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</si>
  <si>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</si>
  <si>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</si>
  <si>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</si>
  <si>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</si>
  <si>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</si>
  <si>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</si>
  <si>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</si>
  <si>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</si>
  <si>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</si>
  <si>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</si>
  <si>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</si>
  <si>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</si>
  <si>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</si>
  <si>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</si>
  <si>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</si>
  <si>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</si>
  <si>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</si>
  <si>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</si>
  <si>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</si>
  <si>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</si>
  <si>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</si>
  <si>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</si>
  <si>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</si>
  <si>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</si>
  <si>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</si>
  <si>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</si>
  <si>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</si>
  <si>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</si>
  <si>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</si>
  <si>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</si>
  <si>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</si>
  <si>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</si>
  <si>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</si>
  <si>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</si>
  <si>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</si>
  <si>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</si>
  <si>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</si>
  <si>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</si>
  <si>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</si>
  <si>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</si>
  <si>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</si>
  <si>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</si>
  <si>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</si>
  <si>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</si>
  <si>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</si>
  <si>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</si>
  <si>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</si>
  <si>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</si>
  <si>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</si>
  <si>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</si>
  <si>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</si>
  <si>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</si>
  <si>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</si>
  <si>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</si>
  <si>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</si>
  <si>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</si>
  <si>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</si>
  <si>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</si>
  <si>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</si>
  <si>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</si>
  <si>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</si>
  <si>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</si>
  <si>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</si>
  <si>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</si>
  <si>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</si>
  <si>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</si>
  <si>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</si>
  <si>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</si>
  <si>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</si>
  <si>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</si>
  <si>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</si>
  <si>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</si>
  <si>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</si>
  <si>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</si>
  <si>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</si>
  <si>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</si>
  <si>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</si>
  <si>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</si>
  <si>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</si>
  <si>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</si>
  <si>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</si>
  <si>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</si>
  <si>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</si>
  <si>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</si>
  <si>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</si>
  <si>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</si>
  <si>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</si>
  <si>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</si>
  <si>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</si>
  <si>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</si>
  <si>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</si>
  <si>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</si>
  <si>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</si>
  <si>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</si>
  <si>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</si>
  <si>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</si>
  <si>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</si>
  <si>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</si>
  <si>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</si>
  <si>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</si>
  <si>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</si>
  <si>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</si>
  <si>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</si>
  <si>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</si>
  <si>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</si>
  <si>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</si>
  <si>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</si>
  <si>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</si>
  <si>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</si>
  <si>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</si>
  <si>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</si>
  <si>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</si>
  <si>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</si>
  <si>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</si>
  <si>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</si>
  <si>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</si>
  <si>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</si>
  <si>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</si>
  <si>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</si>
  <si>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</si>
  <si>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</si>
  <si>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</si>
  <si>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</si>
  <si>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</si>
  <si>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</si>
  <si>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</si>
  <si>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</si>
  <si>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</si>
  <si>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</si>
  <si>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</si>
  <si>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</si>
  <si>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</si>
  <si>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</si>
  <si>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</si>
  <si>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</si>
  <si>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</si>
  <si>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</si>
  <si>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</si>
  <si>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</si>
  <si>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</si>
  <si>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</si>
  <si>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</si>
  <si>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</si>
  <si>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</si>
  <si>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</si>
  <si>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</si>
  <si>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</si>
  <si>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</si>
  <si>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</si>
  <si>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</si>
  <si>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</si>
  <si>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</si>
  <si>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</si>
  <si>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</si>
  <si>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</si>
  <si>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</si>
  <si>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</si>
  <si>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</si>
  <si>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</si>
  <si>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</si>
  <si>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</si>
  <si>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</si>
  <si>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</si>
  <si>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</si>
  <si>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</si>
  <si>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</si>
  <si>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</si>
  <si>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</si>
  <si>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</si>
  <si>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</si>
  <si>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</si>
  <si>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</si>
  <si>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</si>
  <si>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</si>
  <si>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</si>
  <si>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</si>
  <si>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</si>
  <si>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</si>
  <si>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</si>
  <si>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</si>
  <si>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</si>
  <si>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</si>
  <si>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</si>
  <si>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20211110SRT01</t>
  </si>
  <si>
    <t xml:space="preserve">The sample was clear with no significant sediment </t>
  </si>
  <si>
    <t>Fulton Hogan - Bore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</si>
</sst>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34</xdr:row>
      <xdr:rowOff>167786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/>
      <c r="C3" s="85"/>
      <c r="D3" s="85"/>
      <c r="E3" s="85"/>
      <c r="F3" s="86"/>
      <c r="G3" s="86"/>
      <c r="H3" s="79" t="s">
        <v>148</v>
      </c>
      <c r="I3" s="85"/>
      <c r="J3" s="80" t="s">
        <v>206</v>
      </c>
    </row>
    <row r="4" spans="1:10" ht="15">
      <c r="B4" s="84" t="s">
        <v>208</v>
      </c>
      <c r="C4" s="85"/>
      <c r="D4" s="85"/>
      <c r="E4" s="85"/>
      <c r="F4" s="86"/>
      <c r="G4" s="86"/>
      <c r="H4" s="79" t="s">
        <v>56</v>
      </c>
      <c r="I4" s="85"/>
      <c r="J4" s="81">
        <v>44510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7.5</v>
      </c>
      <c r="F9" s="92">
        <v>7.6</v>
      </c>
      <c r="G9" s="92">
        <v>7.8</v>
      </c>
      <c r="H9" s="92">
        <v>7.6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55</v>
      </c>
      <c r="F10" s="91">
        <v>35</v>
      </c>
      <c r="G10" s="91">
        <v>40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25</v>
      </c>
      <c r="F11" s="91">
        <v>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3.4671990348968893</v>
      </c>
      <c r="F12" s="93">
        <f t="shared" ref="F12:H12" si="0">2*(F10-(5*10^(F9-10)))/(1+(0.94*10^(F9-10)))*10^(6-F9)</f>
        <v>1.7507687622333812</v>
      </c>
      <c r="G12" s="93">
        <f t="shared" si="0"/>
        <v>1.2594447881418642</v>
      </c>
      <c r="H12" s="93">
        <f t="shared" si="0"/>
        <v>1.0000123191000023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-1.3999999999999986</v>
      </c>
      <c r="F13" s="92">
        <f>+F9+0.5+VLOOKUP(F10,LSI!$F$2:$G$25,2)+VLOOKUP(F11,LSI!$H$2:$I$25,2)-12.1</f>
        <v>-1.5</v>
      </c>
      <c r="G13" s="92">
        <v>-2</v>
      </c>
      <c r="H13" s="92">
        <v>-2.5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0.15</v>
      </c>
      <c r="F14" s="91">
        <v>0.1</v>
      </c>
      <c r="G14" s="91">
        <v>0.08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80</v>
      </c>
      <c r="F16" s="91">
        <v>80</v>
      </c>
      <c r="G16" s="91">
        <v>90</v>
      </c>
      <c r="H16" s="91">
        <v>110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15</v>
      </c>
      <c r="F17" s="91">
        <v>7</v>
      </c>
      <c r="G17" s="91">
        <v>7</v>
      </c>
      <c r="H17" s="91">
        <v>44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8</v>
      </c>
      <c r="F18" s="91">
        <v>8</v>
      </c>
      <c r="G18" s="91">
        <v>35</v>
      </c>
      <c r="H18" s="91">
        <v>37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11.6</v>
      </c>
      <c r="F19" s="92">
        <f t="shared" ref="F19:H19" si="1">F20/10</f>
        <v>10.9</v>
      </c>
      <c r="G19" s="92">
        <f t="shared" si="1"/>
        <v>12</v>
      </c>
      <c r="H19" s="92">
        <f t="shared" si="1"/>
        <v>15.1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116</v>
      </c>
      <c r="F20" s="93">
        <v>109</v>
      </c>
      <c r="G20" s="93">
        <v>120</v>
      </c>
      <c r="H20" s="93">
        <v>151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0.36</v>
      </c>
      <c r="F21" s="92">
        <v>0.95</v>
      </c>
      <c r="G21" s="92">
        <v>0.93</v>
      </c>
      <c r="H21" s="92">
        <v>0.35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99.4</v>
      </c>
      <c r="F23" s="92">
        <f>100.5-1</f>
        <v>99.5</v>
      </c>
      <c r="G23" s="92">
        <v>81.5</v>
      </c>
      <c r="H23" s="92">
        <v>99.1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207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207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207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207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0EB5AF-1E2A-4897-A23C-48D74BDFD0B4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a485ba0b-8b54-4b26-a1c0-8a4bc31186fb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e3d8395-3b78-4cee-bcbb-a4d4a59b9b21"/>
    <ds:schemaRef ds:uri="http://www.w3.org/XML/1998/namespace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2021-11-11T02:30:13Z</cp:lastPrinted>
  <dcterms:created xsi:type="dcterms:W3CDTF">2017-07-10T05:27:40Z</dcterms:created>
  <dcterms:modified xsi:type="dcterms:W3CDTF">2021-11-11T02:43:21Z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