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8EF3C4C6-32FE-46B8-A864-581190F4DE28}" xr6:coauthVersionLast="47" xr6:coauthVersionMax="47" xr10:uidLastSave="{00000000-0000-0000-0000-000000000000}"/>
  <bookViews>
    <workbookView xWindow="1656" yWindow="0" windowWidth="20592" windowHeight="124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6" i="1" l="1"/>
  <c r="E25" i="1"/>
  <c r="G26" i="1"/>
  <c r="G25" i="1"/>
  <c r="D24" i="4"/>
  <c r="D25" i="4"/>
  <c r="J25" i="1"/>
  <c r="J26" i="1"/>
  <c r="F25" i="1"/>
  <c r="F26" i="1"/>
  <c r="H25" i="1"/>
  <c r="H26" i="1"/>
  <c r="K25" i="1"/>
  <c r="K26" i="1"/>
  <c r="I26" i="1"/>
  <c r="I25" i="1"/>
  <c r="J1" i="16"/>
  <c r="J1" i="1"/>
  <c r="J1" i="9"/>
  <c r="J1" i="12"/>
  <c r="J1" i="14"/>
  <c r="J1" i="13"/>
  <c r="J1" i="10"/>
  <c r="J1" i="15"/>
  <c r="J1" i="7"/>
  <c r="J1" i="11"/>
  <c r="J1" i="4"/>
  <c r="J1" i="18"/>
</calcChain>
</file>

<file path=xl/sharedStrings.xml><?xml version="1.0" encoding="utf-8"?>
<sst xmlns="http://schemas.openxmlformats.org/spreadsheetml/2006/main" count="1187" uniqueCount="210">
  <si>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</si>
  <si>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</si>
  <si>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</si>
  <si>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</si>
  <si>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</si>
  <si>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</si>
  <si>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</si>
  <si>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</si>
  <si>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</si>
  <si>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</si>
  <si>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</si>
  <si>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</si>
  <si>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</si>
  <si>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</si>
  <si>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</si>
  <si>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</si>
  <si>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</si>
  <si>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</si>
  <si>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</si>
  <si>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</si>
  <si>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</si>
  <si>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</si>
  <si>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</si>
  <si>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</si>
  <si>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</si>
  <si>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</si>
  <si>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</si>
  <si>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</si>
  <si>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</si>
  <si>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</si>
  <si>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</si>
  <si>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</si>
  <si>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</si>
  <si>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</si>
  <si>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</si>
  <si>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</si>
  <si>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</si>
  <si>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</si>
  <si>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</si>
  <si>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</si>
  <si>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</si>
  <si>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</si>
  <si>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</si>
  <si>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</si>
  <si>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</si>
  <si>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</si>
  <si>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</si>
  <si>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</si>
  <si>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</si>
  <si>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</si>
  <si>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</si>
  <si>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</si>
  <si>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</si>
  <si>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</si>
  <si>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</si>
  <si>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</si>
  <si>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</si>
  <si>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</si>
  <si>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</si>
  <si>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</si>
  <si>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</si>
  <si>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</si>
  <si>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</si>
  <si>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</si>
  <si>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</si>
  <si>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</si>
  <si>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</si>
  <si>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</si>
  <si>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</si>
  <si>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</si>
  <si>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</si>
  <si>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</si>
  <si>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</si>
  <si>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</si>
  <si>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</si>
  <si>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</si>
  <si>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</si>
  <si>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</si>
  <si>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</si>
  <si>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</si>
  <si>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</si>
  <si>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</si>
  <si>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</si>
  <si>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</si>
  <si>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</si>
  <si>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</si>
  <si>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</si>
  <si>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</si>
  <si>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</si>
  <si>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</si>
  <si>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</si>
  <si>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</si>
  <si>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</si>
  <si>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</si>
  <si>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</si>
  <si>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</si>
  <si>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</si>
  <si>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</si>
  <si>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</si>
  <si>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</si>
  <si>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</si>
  <si>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</si>
  <si>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</si>
  <si>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</si>
  <si>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</si>
  <si>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</si>
  <si>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</si>
  <si>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</si>
  <si>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</si>
  <si>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</si>
  <si>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</si>
  <si>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</si>
  <si>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</si>
  <si>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</si>
  <si>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</si>
  <si>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</si>
  <si>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</si>
  <si>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</si>
  <si>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</si>
  <si>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</si>
  <si>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</si>
  <si>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</si>
  <si>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</si>
  <si>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</si>
  <si>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</si>
  <si>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</si>
  <si>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</si>
  <si>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</si>
  <si>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</si>
  <si>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</si>
  <si>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</si>
  <si>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</si>
  <si>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</si>
  <si>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</si>
  <si>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</si>
  <si>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</si>
  <si>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</si>
  <si>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</si>
  <si>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</si>
  <si>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</si>
  <si>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</si>
  <si>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</si>
  <si>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</si>
  <si>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</si>
  <si>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</si>
  <si>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</si>
  <si>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</si>
  <si>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</si>
  <si>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</si>
  <si>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</si>
  <si>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</si>
  <si>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</si>
  <si>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</si>
  <si>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</si>
  <si>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</si>
  <si>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</si>
  <si>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</si>
  <si>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</si>
  <si>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</si>
  <si>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</si>
  <si>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</si>
  <si>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</si>
  <si>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</si>
  <si>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</si>
  <si>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</si>
  <si>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</si>
  <si>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</si>
  <si>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</si>
  <si>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</si>
  <si>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</si>
  <si>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</si>
  <si>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</si>
  <si>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</si>
  <si>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</si>
  <si>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</si>
  <si>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</si>
  <si>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</si>
  <si>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</si>
  <si>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</si>
  <si>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</si>
  <si>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</si>
  <si>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</si>
  <si>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</si>
  <si>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</si>
  <si>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</si>
  <si>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</si>
  <si>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</si>
  <si>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</si>
  <si>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</si>
  <si>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</si>
  <si>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</si>
  <si>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</si>
  <si>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</si>
  <si>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</si>
  <si>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</si>
  <si>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</si>
  <si>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</si>
  <si>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</si>
  <si>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</si>
  <si>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</si>
  <si>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</si>
  <si>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</si>
  <si>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</si>
  <si>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</si>
  <si>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</si>
  <si>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</si>
  <si>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Manawatu</t>
  </si>
  <si>
    <t>Mangaweka Asparagus</t>
  </si>
  <si>
    <t>20211209SRT01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</si>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</sst>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44539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6.6</v>
      </c>
      <c r="F9" s="92">
        <v>6.6</v>
      </c>
      <c r="G9" s="92">
        <v>6.7</v>
      </c>
      <c r="H9" s="92">
        <v>6.2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110</v>
      </c>
      <c r="F10" s="91">
        <v>100</v>
      </c>
      <c r="G10" s="91">
        <v>100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85</v>
      </c>
      <c r="F11" s="91">
        <v>70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55.239829603281486</v>
      </c>
      <c r="F12" s="93">
        <f t="shared" ref="F12:H12" si="0">2*(F10-(5*10^(F9-10)))/(1+(0.94*10^(F9-10)))*10^(6-F9)</f>
        <v>50.217936036990508</v>
      </c>
      <c r="G12" s="93">
        <f t="shared" si="0"/>
        <v>39.88545562308181</v>
      </c>
      <c r="H12" s="93">
        <f t="shared" si="0"/>
        <v>50.468068827535618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</v>
      </c>
      <c r="F13" s="92">
        <f>+F9+0.5+VLOOKUP(F10,LSI!$F$2:$G$25,2)+VLOOKUP(F11,LSI!$H$2:$I$25,2)-12.1</f>
        <v>-1.5999999999999996</v>
      </c>
      <c r="G13" s="92">
        <v>-2.5999999999999996</v>
      </c>
      <c r="H13" s="92">
        <v>-3.5999999999999996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 t="s">
        <v>40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0.24</v>
      </c>
      <c r="F15" s="91">
        <v>0.26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170</v>
      </c>
      <c r="F16" s="91">
        <v>170</v>
      </c>
      <c r="G16" s="91">
        <v>170</v>
      </c>
      <c r="H16" s="91">
        <v>200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31</v>
      </c>
      <c r="F17" s="91">
        <v>23</v>
      </c>
      <c r="G17" s="91">
        <v>24</v>
      </c>
      <c r="H17" s="91">
        <v>110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33</v>
      </c>
      <c r="F18" s="91">
        <v>32</v>
      </c>
      <c r="G18" s="91">
        <v>86</v>
      </c>
      <c r="H18" s="91">
        <v>92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24.3</v>
      </c>
      <c r="F19" s="92">
        <f t="shared" ref="F19:H19" si="1">F20/10</f>
        <v>23.5</v>
      </c>
      <c r="G19" s="92">
        <f t="shared" si="1"/>
        <v>23.3</v>
      </c>
      <c r="H19" s="92">
        <f t="shared" si="1"/>
        <v>27.6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243</v>
      </c>
      <c r="F20" s="93">
        <v>235</v>
      </c>
      <c r="G20" s="93">
        <v>233</v>
      </c>
      <c r="H20" s="93">
        <v>276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0.48</v>
      </c>
      <c r="F21" s="92">
        <v>0.93</v>
      </c>
      <c r="G21" s="92">
        <v>1.06</v>
      </c>
      <c r="H21" s="92">
        <v>0.4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89.7</v>
      </c>
      <c r="F23" s="92">
        <v>89.5</v>
      </c>
      <c r="G23" s="92">
        <v>74.900000000000006</v>
      </c>
      <c r="H23" s="92">
        <v>97.4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6048C7-8769-4537-A53E-42AC4EBC2F4C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2021-12-09T03:17:15Z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