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1 January\"/>
    </mc:Choice>
  </mc:AlternateContent>
  <xr:revisionPtr revIDLastSave="0" documentId="13_ncr:1_{DBD0238C-8F0A-416E-BEF9-3FEAC1C9CDF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I26" i="1"/>
  <c r="I25" i="1"/>
  <c r="E26" i="1"/>
  <c r="E25" i="1"/>
  <c r="K25" i="1"/>
  <c r="K26" i="1"/>
  <c r="G25" i="1"/>
  <c r="G26" i="1"/>
  <c r="H25" i="1"/>
  <c r="H26" i="1"/>
  <c r="F25" i="1"/>
  <c r="F26" i="1"/>
  <c r="J25" i="1"/>
  <c r="J26" i="1"/>
  <c r="D25" i="4"/>
  <c r="D24" i="4"/>
  <c r="J1" i="14"/>
  <c r="J1" i="13"/>
  <c r="J1" i="9"/>
  <c r="J1" i="7"/>
  <c r="J1" i="1"/>
  <c r="J1" i="11"/>
  <c r="J1" i="10"/>
  <c r="J1" i="12"/>
  <c r="J1" i="15"/>
  <c r="J1" i="18"/>
  <c r="J1" i="4"/>
  <c r="J1" i="16"/>
</calcChain>
</file>

<file path=xl/sharedStrings.xml><?xml version="1.0" encoding="utf-8"?>
<sst xmlns="http://schemas.openxmlformats.org/spreadsheetml/2006/main" count="1181" uniqueCount="212">
  <si>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</si>
  <si>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</si>
  <si>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</si>
  <si>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</si>
  <si>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</si>
  <si>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</si>
  <si>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</si>
  <si>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</si>
  <si>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</si>
  <si>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</si>
  <si>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</si>
  <si>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</si>
  <si>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</si>
  <si>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</si>
  <si>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</si>
  <si>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</si>
  <si>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</si>
  <si>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</si>
  <si>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</si>
  <si>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</si>
  <si>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</si>
  <si>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</si>
  <si>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</si>
  <si>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</si>
  <si>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</si>
  <si>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</si>
  <si>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</si>
  <si>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</si>
  <si>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</si>
  <si>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</si>
  <si>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</si>
  <si>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</si>
  <si>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</si>
  <si>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</si>
  <si>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</si>
  <si>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</si>
  <si>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</si>
  <si>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</si>
  <si>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</si>
  <si>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</si>
  <si>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</si>
  <si>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</si>
  <si>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</si>
  <si>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</si>
  <si>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</si>
  <si>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</si>
  <si>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</si>
  <si>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</si>
  <si>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</si>
  <si>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</si>
  <si>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</si>
  <si>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</si>
  <si>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</si>
  <si>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</si>
  <si>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</si>
  <si>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</si>
  <si>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</si>
  <si>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</si>
  <si>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</si>
  <si>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</si>
  <si>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</si>
  <si>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</si>
  <si>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</si>
  <si>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</si>
  <si>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</si>
  <si>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</si>
  <si>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</si>
  <si>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</si>
  <si>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</si>
  <si>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</si>
  <si>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</si>
  <si>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</si>
  <si>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</si>
  <si>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</si>
  <si>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</si>
  <si>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</si>
  <si>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</si>
  <si>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</si>
  <si>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</si>
  <si>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</si>
  <si>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</si>
  <si>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</si>
  <si>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</si>
  <si>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</si>
  <si>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</si>
  <si>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</si>
  <si>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</si>
  <si>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</si>
  <si>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</si>
  <si>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</si>
  <si>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</si>
  <si>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</si>
  <si>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</si>
  <si>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</si>
  <si>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</si>
  <si>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</si>
  <si>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</si>
  <si>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</si>
  <si>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</si>
  <si>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</si>
  <si>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</si>
  <si>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</si>
  <si>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</si>
  <si>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</si>
  <si>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</si>
  <si>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</si>
  <si>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</si>
  <si>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</si>
  <si>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</si>
  <si>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</si>
  <si>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</si>
  <si>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</si>
  <si>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</si>
  <si>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</si>
  <si>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</si>
  <si>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</si>
  <si>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</si>
  <si>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</si>
  <si>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</si>
  <si>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</si>
  <si>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</si>
  <si>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</si>
  <si>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</si>
  <si>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</si>
  <si>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</si>
  <si>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</si>
  <si>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</si>
  <si>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</si>
  <si>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</si>
  <si>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</si>
  <si>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</si>
  <si>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</si>
  <si>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</si>
  <si>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</si>
  <si>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</si>
  <si>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</si>
  <si>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</si>
  <si>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</si>
  <si>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</si>
  <si>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</si>
  <si>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</si>
  <si>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</si>
  <si>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</si>
  <si>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</si>
  <si>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</si>
  <si>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</si>
  <si>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</si>
  <si>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</si>
  <si>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</si>
  <si>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</si>
  <si>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</si>
  <si>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</si>
  <si>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</si>
  <si>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</si>
  <si>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</si>
  <si>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</si>
  <si>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</si>
  <si>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</si>
  <si>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</si>
  <si>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</si>
  <si>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</si>
  <si>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</si>
  <si>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</si>
  <si>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</si>
  <si>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</si>
  <si>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</si>
  <si>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</si>
  <si>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</si>
  <si>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</si>
  <si>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</si>
  <si>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</si>
  <si>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</si>
  <si>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</si>
  <si>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</si>
  <si>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</si>
  <si>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</si>
  <si>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</si>
  <si>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</si>
  <si>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</si>
  <si>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</si>
  <si>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</si>
  <si>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</si>
  <si>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</si>
  <si>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</si>
  <si>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</si>
  <si>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</si>
  <si>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</si>
  <si>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</si>
  <si>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</si>
  <si>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</si>
  <si>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</si>
  <si>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</si>
  <si>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</si>
  <si>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</si>
  <si>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</si>
  <si>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</si>
  <si>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</si>
  <si>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</si>
  <si>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</si>
  <si>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</si>
  <si>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</si>
  <si>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</si>
  <si>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</si>
  <si>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</si>
  <si>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</si>
  <si>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</si>
  <si>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20220127SRT03</t>
  </si>
  <si>
    <t xml:space="preserve">The sample was discoloured with no significant sediment </t>
  </si>
  <si>
    <t xml:space="preserve">The sample was discoloured with some significant sediment </t>
  </si>
  <si>
    <t xml:space="preserve">The sample was clear with no significant sediment </t>
  </si>
  <si>
    <t xml:space="preserve">Waikato Wide Electrical </t>
  </si>
  <si>
    <t xml:space="preserve">NZ Electrical &amp; Pumps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</si>
</sst>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25" sqref="G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211</v>
      </c>
      <c r="C3" s="85"/>
      <c r="D3" s="85"/>
      <c r="E3" s="85"/>
      <c r="F3" s="86"/>
      <c r="G3" s="86"/>
      <c r="H3" s="79" t="s">
        <v>148</v>
      </c>
      <c r="I3" s="85"/>
      <c r="J3" s="80" t="s">
        <v>206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44588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6.3</v>
      </c>
      <c r="F9" s="92">
        <v>6.3</v>
      </c>
      <c r="G9" s="92">
        <v>6.8</v>
      </c>
      <c r="H9" s="92">
        <v>6.2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25</v>
      </c>
      <c r="F10" s="91">
        <v>80</v>
      </c>
      <c r="G10" s="91">
        <v>80</v>
      </c>
      <c r="H10" s="91">
        <v>40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5</v>
      </c>
      <c r="F11" s="91">
        <v>42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25.053662750224699</v>
      </c>
      <c r="F12" s="93">
        <f t="shared" ref="F12:H12" si="0">2*(F10-(5*10^(F9-10)))/(1+(0.94*10^(F9-10)))*10^(6-F9)</f>
        <v>80.173920388176157</v>
      </c>
      <c r="G12" s="93">
        <f t="shared" si="0"/>
        <v>25.342260587061276</v>
      </c>
      <c r="H12" s="93">
        <f t="shared" si="0"/>
        <v>50.468068827535618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-3.5999999999999996</v>
      </c>
      <c r="F13" s="92">
        <f>+F9+0.5+VLOOKUP(F10,LSI!$F$2:$G$25,2)+VLOOKUP(F11,LSI!$H$2:$I$25,2)-12.1</f>
        <v>-2.1999999999999993</v>
      </c>
      <c r="G13" s="92">
        <v>-2.5999999999999996</v>
      </c>
      <c r="H13" s="92">
        <v>-3.5999999999999996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15.4</v>
      </c>
      <c r="F14" s="91">
        <v>16</v>
      </c>
      <c r="G14" s="91">
        <v>0.16</v>
      </c>
      <c r="H14" s="91">
        <v>0.05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0.27</v>
      </c>
      <c r="F15" s="91">
        <v>0.3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100</v>
      </c>
      <c r="F16" s="91">
        <v>90</v>
      </c>
      <c r="G16" s="91">
        <v>120</v>
      </c>
      <c r="H16" s="91">
        <v>150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25</v>
      </c>
      <c r="F17" s="91">
        <v>19</v>
      </c>
      <c r="G17" s="91">
        <v>21</v>
      </c>
      <c r="H17" s="91">
        <v>81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22</v>
      </c>
      <c r="F18" s="91">
        <v>22</v>
      </c>
      <c r="G18" s="91">
        <v>27</v>
      </c>
      <c r="H18" s="91">
        <v>60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13.5</v>
      </c>
      <c r="F19" s="92">
        <f t="shared" ref="F19:H19" si="1">F20/10</f>
        <v>12.6</v>
      </c>
      <c r="G19" s="92">
        <f t="shared" si="1"/>
        <v>17.100000000000001</v>
      </c>
      <c r="H19" s="92">
        <f t="shared" si="1"/>
        <v>20.399999999999999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135</v>
      </c>
      <c r="F20" s="93">
        <v>126</v>
      </c>
      <c r="G20" s="93">
        <v>171</v>
      </c>
      <c r="H20" s="93">
        <v>204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221</v>
      </c>
      <c r="F21" s="92">
        <v>231</v>
      </c>
      <c r="G21" s="92">
        <v>0.55000000000000004</v>
      </c>
      <c r="H21" s="92">
        <v>0.66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>
        <v>1440</v>
      </c>
      <c r="F22" s="91">
        <v>1420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19.7</v>
      </c>
      <c r="F23" s="92">
        <v>19</v>
      </c>
      <c r="G23" s="92">
        <v>78</v>
      </c>
      <c r="H23" s="92">
        <v>97.3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207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8E742FF-7EC6-4838-8C7B-0039AF92B231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a485ba0b-8b54-4b26-a1c0-8a4bc31186fb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sharepoint/v3"/>
    <ds:schemaRef ds:uri="http://purl.org/dc/dcmitype/"/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2022-01-28T03:41:58Z</cp:lastPrinted>
  <dcterms:created xsi:type="dcterms:W3CDTF">2017-07-10T05:27:40Z</dcterms:created>
  <dcterms:modified xsi:type="dcterms:W3CDTF">2022-01-28T03:42:44Z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