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E5A14D42-9CE0-44C2-8851-D93E562330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I26" i="1"/>
  <c r="I25" i="1"/>
  <c r="K25" i="1"/>
  <c r="K26" i="1"/>
  <c r="F26" i="1"/>
  <c r="F25" i="1"/>
  <c r="J26" i="1"/>
  <c r="J25" i="1"/>
  <c r="D25" i="4"/>
  <c r="D24" i="4"/>
  <c r="E26" i="1"/>
  <c r="E25" i="1"/>
  <c r="G26" i="1"/>
  <c r="G25" i="1"/>
  <c r="J1" i="12"/>
  <c r="J1" i="1"/>
  <c r="J1" i="10"/>
  <c r="J1" i="14"/>
  <c r="J1" i="15"/>
  <c r="J1" i="7"/>
  <c r="J1" i="16"/>
  <c r="J1" i="11"/>
  <c r="J1" i="13"/>
  <c r="J1" i="18"/>
  <c r="J1" i="4"/>
  <c r="J1" i="9"/>
</calcChain>
</file>

<file path=xl/sharedStrings.xml><?xml version="1.0" encoding="utf-8"?>
<sst xmlns="http://schemas.openxmlformats.org/spreadsheetml/2006/main" count="1184" uniqueCount="211">
  <si>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</si>
  <si>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</si>
  <si>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</si>
  <si>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</si>
  <si>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</si>
  <si>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</si>
  <si>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</si>
  <si>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</si>
  <si>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</si>
  <si>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</si>
  <si>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</si>
  <si>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</si>
  <si>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</si>
  <si>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</si>
  <si>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</si>
  <si>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</si>
  <si>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</si>
  <si>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</si>
  <si>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</si>
  <si>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</si>
  <si>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</si>
  <si>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</si>
  <si>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</si>
  <si>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</si>
  <si>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</si>
  <si>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</si>
  <si>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</si>
  <si>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</si>
  <si>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</si>
  <si>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</si>
  <si>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</si>
  <si>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</si>
  <si>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</si>
  <si>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</si>
  <si>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</si>
  <si>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</si>
  <si>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</si>
  <si>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</si>
  <si>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</si>
  <si>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</si>
  <si>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</si>
  <si>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</si>
  <si>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</si>
  <si>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</si>
  <si>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</si>
  <si>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</si>
  <si>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</si>
  <si>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</si>
  <si>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</si>
  <si>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</si>
  <si>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</si>
  <si>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</si>
  <si>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</si>
  <si>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</si>
  <si>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</si>
  <si>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</si>
  <si>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</si>
  <si>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</si>
  <si>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</si>
  <si>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</si>
  <si>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</si>
  <si>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</si>
  <si>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</si>
  <si>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</si>
  <si>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</si>
  <si>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</si>
  <si>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</si>
  <si>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</si>
  <si>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</si>
  <si>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</si>
  <si>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</si>
  <si>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</si>
  <si>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</si>
  <si>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</si>
  <si>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</si>
  <si>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</si>
  <si>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</si>
  <si>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</si>
  <si>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</si>
  <si>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</si>
  <si>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</si>
  <si>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</si>
  <si>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</si>
  <si>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</si>
  <si>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</si>
  <si>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</si>
  <si>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</si>
  <si>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</si>
  <si>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</si>
  <si>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</si>
  <si>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</si>
  <si>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</si>
  <si>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</si>
  <si>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</si>
  <si>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</si>
  <si>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</si>
  <si>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</si>
  <si>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</si>
  <si>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</si>
  <si>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</si>
  <si>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</si>
  <si>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</si>
  <si>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</si>
  <si>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</si>
  <si>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</si>
  <si>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</si>
  <si>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</si>
  <si>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</si>
  <si>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</si>
  <si>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</si>
  <si>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</si>
  <si>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</si>
  <si>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</si>
  <si>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</si>
  <si>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</si>
  <si>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</si>
  <si>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</si>
  <si>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</si>
  <si>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</si>
  <si>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</si>
  <si>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</si>
  <si>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</si>
  <si>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</si>
  <si>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</si>
  <si>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</si>
  <si>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</si>
  <si>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</si>
  <si>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</si>
  <si>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</si>
  <si>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</si>
  <si>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</si>
  <si>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</si>
  <si>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</si>
  <si>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</si>
  <si>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</si>
  <si>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</si>
  <si>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</si>
  <si>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</si>
  <si>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</si>
  <si>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</si>
  <si>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</si>
  <si>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</si>
  <si>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</si>
  <si>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</si>
  <si>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</si>
  <si>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</si>
  <si>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</si>
  <si>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</si>
  <si>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</si>
  <si>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</si>
  <si>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</si>
  <si>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</si>
  <si>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</si>
  <si>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</si>
  <si>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</si>
  <si>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</si>
  <si>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</si>
  <si>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</si>
  <si>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</si>
  <si>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</si>
  <si>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</si>
  <si>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</si>
  <si>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</si>
  <si>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</si>
  <si>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</si>
  <si>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</si>
  <si>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</si>
  <si>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</si>
  <si>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</si>
  <si>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</si>
  <si>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</si>
  <si>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</si>
  <si>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</si>
  <si>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</si>
  <si>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</si>
  <si>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</si>
  <si>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</si>
  <si>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</si>
  <si>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</si>
  <si>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</si>
  <si>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</si>
  <si>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</si>
  <si>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</si>
  <si>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</si>
  <si>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</si>
  <si>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</si>
  <si>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</si>
  <si>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</si>
  <si>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</si>
  <si>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</si>
  <si>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</si>
  <si>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</si>
  <si>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</si>
  <si>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</si>
  <si>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</si>
  <si>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</si>
  <si>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</si>
  <si>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</si>
  <si>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</si>
  <si>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</si>
  <si>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</si>
  <si>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</si>
  <si>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</si>
  <si>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</si>
  <si>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</si>
  <si>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</si>
  <si>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Carrfields Irrigation Ltd</t>
  </si>
  <si>
    <t>20220128SRT01</t>
  </si>
  <si>
    <t xml:space="preserve">The sample was discoloured with some significant sediment </t>
  </si>
  <si>
    <t xml:space="preserve">The sample was clear with no significant sediment </t>
  </si>
  <si>
    <t xml:space="preserve">Wim de Koning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</si>
</sst>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3" zoomScale="115" zoomScaleNormal="110" zoomScalePageLayoutView="115" workbookViewId="0">
      <selection activeCell="H25" sqref="H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44589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7.8</v>
      </c>
      <c r="F9" s="92">
        <v>7.6</v>
      </c>
      <c r="G9" s="92">
        <v>7.9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65</v>
      </c>
      <c r="F10" s="91">
        <v>55</v>
      </c>
      <c r="G10" s="91">
        <v>55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2.0472190957119722</v>
      </c>
      <c r="F12" s="93">
        <f t="shared" ref="F12:H12" si="0">2*(F10-(5*10^(F9-10)))/(1+(0.94*10^(F9-10)))*10^(6-F9)</f>
        <v>2.7517773530778857</v>
      </c>
      <c r="G12" s="93">
        <f t="shared" si="0"/>
        <v>1.373561997650925</v>
      </c>
      <c r="H12" s="93">
        <f t="shared" si="0"/>
        <v>0.99195788517797645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-0.99999999999999822</v>
      </c>
      <c r="F13" s="92">
        <f>+F9+0.5+VLOOKUP(F10,LSI!$F$2:$G$25,2)+VLOOKUP(F11,LSI!$H$2:$I$25,2)-12.1</f>
        <v>-1.2999999999999989</v>
      </c>
      <c r="G13" s="92">
        <v>-1.6999999999999993</v>
      </c>
      <c r="H13" s="92">
        <v>-2.2000000000000011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2.65</v>
      </c>
      <c r="F14" s="91">
        <v>0.32</v>
      </c>
      <c r="G14" s="91">
        <v>0.04</v>
      </c>
      <c r="H14" s="91">
        <v>0.01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90</v>
      </c>
      <c r="F16" s="91">
        <v>80</v>
      </c>
      <c r="G16" s="91">
        <v>80</v>
      </c>
      <c r="H16" s="91">
        <v>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</v>
      </c>
      <c r="F17" s="91">
        <v>14</v>
      </c>
      <c r="G17" s="91">
        <v>20</v>
      </c>
      <c r="H17" s="91">
        <v>53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12</v>
      </c>
      <c r="F18" s="91">
        <v>13</v>
      </c>
      <c r="G18" s="91">
        <v>49</v>
      </c>
      <c r="H18" s="91">
        <v>53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11.9</v>
      </c>
      <c r="F19" s="92">
        <f t="shared" ref="F19:H19" si="1">F20/10</f>
        <v>11.3</v>
      </c>
      <c r="G19" s="92">
        <f t="shared" si="1"/>
        <v>11.1</v>
      </c>
      <c r="H19" s="92">
        <f t="shared" si="1"/>
        <v>13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119</v>
      </c>
      <c r="F20" s="93">
        <v>113</v>
      </c>
      <c r="G20" s="93">
        <v>111</v>
      </c>
      <c r="H20" s="93">
        <v>130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41.74</v>
      </c>
      <c r="F21" s="92">
        <v>1.6</v>
      </c>
      <c r="G21" s="92">
        <v>1.36</v>
      </c>
      <c r="H21" s="92">
        <v>0.65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91.6</v>
      </c>
      <c r="F23" s="92">
        <v>99.9</v>
      </c>
      <c r="G23" s="92">
        <v>90.6</v>
      </c>
      <c r="H23" s="92">
        <v>99.2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44594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44594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381444-A62E-4DC5-94FE-04F0DC1DD49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2022-02-01T22:28:59Z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