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Archived Water test results/2022/02 February/"/>
    </mc:Choice>
  </mc:AlternateContent>
  <xr:revisionPtr revIDLastSave="5" documentId="13_ncr:1_{A74B393A-900F-42BC-BCB7-F1B408DA7326}" xr6:coauthVersionLast="47" xr6:coauthVersionMax="47" xr10:uidLastSave="{F0600341-A9FF-4DCF-B797-7E80FEEFBCA3}"/>
  <bookViews>
    <workbookView minimized="1" xWindow="765" yWindow="3210" windowWidth="21570" windowHeight="112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4" i="4" l="1"/>
  <c r="D25" i="4"/>
  <c r="F25" i="1"/>
  <c r="F26" i="1"/>
  <c r="I26" i="1"/>
  <c r="I25" i="1"/>
  <c r="J26" i="1"/>
  <c r="J25" i="1"/>
  <c r="H26" i="1"/>
  <c r="H25" i="1"/>
  <c r="G26" i="1"/>
  <c r="G25" i="1"/>
  <c r="E26" i="1"/>
  <c r="E25" i="1"/>
  <c r="K26" i="1"/>
  <c r="K25" i="1"/>
  <c r="J1" i="1"/>
  <c r="J1" i="12"/>
  <c r="J1" i="9"/>
  <c r="J1" i="13"/>
  <c r="J1" i="10"/>
  <c r="J1" i="15"/>
  <c r="J1" i="11"/>
  <c r="J1" i="14"/>
  <c r="J1" i="7"/>
  <c r="J1" i="18"/>
  <c r="J1" i="4"/>
  <c r="J1" i="16"/>
</calcChain>
</file>

<file path=xl/sharedStrings.xml><?xml version="1.0" encoding="utf-8"?>
<sst xmlns="http://schemas.openxmlformats.org/spreadsheetml/2006/main" count="1184" uniqueCount="212">
  <si>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</si>
  <si>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</si>
  <si>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</si>
  <si>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</si>
  <si>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</si>
  <si>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</si>
  <si>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</si>
  <si>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</si>
  <si>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</si>
  <si>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</si>
  <si>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</si>
  <si>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</si>
  <si>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</si>
  <si>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</si>
  <si>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</si>
  <si>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</si>
  <si>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</si>
  <si>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</si>
  <si>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</si>
  <si>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</si>
  <si>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</si>
  <si>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</si>
  <si>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</si>
  <si>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</si>
  <si>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</si>
  <si>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</si>
  <si>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</si>
  <si>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</si>
  <si>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</si>
  <si>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</si>
  <si>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</si>
  <si>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</si>
  <si>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</si>
  <si>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</si>
  <si>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</si>
  <si>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</si>
  <si>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</si>
  <si>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</si>
  <si>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</si>
  <si>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</si>
  <si>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</si>
  <si>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</si>
  <si>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</si>
  <si>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</si>
  <si>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</si>
  <si>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</si>
  <si>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</si>
  <si>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</si>
  <si>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</si>
  <si>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</si>
  <si>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</si>
  <si>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</si>
  <si>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</si>
  <si>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</si>
  <si>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</si>
  <si>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</si>
  <si>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</si>
  <si>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</si>
  <si>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</si>
  <si>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</si>
  <si>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</si>
  <si>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</si>
  <si>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</si>
  <si>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</si>
  <si>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</si>
  <si>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</si>
  <si>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</si>
  <si>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</si>
  <si>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</si>
  <si>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</si>
  <si>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</si>
  <si>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</si>
  <si>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</si>
  <si>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</si>
  <si>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</si>
  <si>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</si>
  <si>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</si>
  <si>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</si>
  <si>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</si>
  <si>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</si>
  <si>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</si>
  <si>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</si>
  <si>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</si>
  <si>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</si>
  <si>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</si>
  <si>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</si>
  <si>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</si>
  <si>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</si>
  <si>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</si>
  <si>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</si>
  <si>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</si>
  <si>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</si>
  <si>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</si>
  <si>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</si>
  <si>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</si>
  <si>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</si>
  <si>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</si>
  <si>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</si>
  <si>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</si>
  <si>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</si>
  <si>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</si>
  <si>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</si>
  <si>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</si>
  <si>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</si>
  <si>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</si>
  <si>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</si>
  <si>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</si>
  <si>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</si>
  <si>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</si>
  <si>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</si>
  <si>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</si>
  <si>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</si>
  <si>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</si>
  <si>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</si>
  <si>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</si>
  <si>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</si>
  <si>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</si>
  <si>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</si>
  <si>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</si>
  <si>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</si>
  <si>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</si>
  <si>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</si>
  <si>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</si>
  <si>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</si>
  <si>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</si>
  <si>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</si>
  <si>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</si>
  <si>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</si>
  <si>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</si>
  <si>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</si>
  <si>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</si>
  <si>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</si>
  <si>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</si>
  <si>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</si>
  <si>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</si>
  <si>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</si>
  <si>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</si>
  <si>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</si>
  <si>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</si>
  <si>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</si>
  <si>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</si>
  <si>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</si>
  <si>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</si>
  <si>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</si>
  <si>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</si>
  <si>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</si>
  <si>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</si>
  <si>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</si>
  <si>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</si>
  <si>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</si>
  <si>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</si>
  <si>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</si>
  <si>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</si>
  <si>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</si>
  <si>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</si>
  <si>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</si>
  <si>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</si>
  <si>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</si>
  <si>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</si>
  <si>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</si>
  <si>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</si>
  <si>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</si>
  <si>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</si>
  <si>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</si>
  <si>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</si>
  <si>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</si>
  <si>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</si>
  <si>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</si>
  <si>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</si>
  <si>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</si>
  <si>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</si>
  <si>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</si>
  <si>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</si>
  <si>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</si>
  <si>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</si>
  <si>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</si>
  <si>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</si>
  <si>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</si>
  <si>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</si>
  <si>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</si>
  <si>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</si>
  <si>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</si>
  <si>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</si>
  <si>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</si>
  <si>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</si>
  <si>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</si>
  <si>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</si>
  <si>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</si>
  <si>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</si>
  <si>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</si>
  <si>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</si>
  <si>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</si>
  <si>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</si>
  <si>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</si>
  <si>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</si>
  <si>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</si>
  <si>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</si>
  <si>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</si>
  <si>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</si>
  <si>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</si>
  <si>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</si>
  <si>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</si>
  <si>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</si>
  <si>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</si>
  <si>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</si>
  <si>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</si>
  <si>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Peter Pollett</t>
  </si>
  <si>
    <t>20220210SRT01</t>
  </si>
  <si>
    <t xml:space="preserve">The sample was discoloured with significant sediment </t>
  </si>
  <si>
    <t xml:space="preserve">The sample was clear with some significant sediment </t>
  </si>
  <si>
    <t xml:space="preserve">The sample was clear with no significant sediment </t>
  </si>
  <si>
    <t>Tauranga Plumbing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</si>
</sst>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4" fontId="13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right" vertical="center"/>
    </xf>
    <xf numFmtId="0" fontId="17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right" vertical="center"/>
      <protection locked="0"/>
    </xf>
    <xf numFmtId="164" fontId="11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1" xfId="0" applyFont="1" applyBorder="1"/>
    <xf numFmtId="0" fontId="2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2" fillId="3" borderId="0" xfId="0" applyFont="1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1" fontId="26" fillId="0" borderId="0" xfId="0" applyNumberFormat="1" applyFont="1" applyAlignment="1">
      <alignment horizontal="center"/>
    </xf>
    <xf numFmtId="0" fontId="26" fillId="0" borderId="0" xfId="0" quotePrefix="1" applyFont="1" applyAlignment="1">
      <alignment horizontal="left"/>
    </xf>
    <xf numFmtId="0" fontId="30" fillId="0" borderId="0" xfId="0" applyFont="1"/>
    <xf numFmtId="0" fontId="26" fillId="0" borderId="2" xfId="0" applyFont="1" applyBorder="1"/>
    <xf numFmtId="0" fontId="26" fillId="0" borderId="3" xfId="0" applyFont="1" applyBorder="1"/>
    <xf numFmtId="0" fontId="26" fillId="0" borderId="4" xfId="0" applyFont="1" applyBorder="1"/>
    <xf numFmtId="0" fontId="26" fillId="0" borderId="11" xfId="0" applyFont="1" applyBorder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Alignment="1">
      <alignment horizontal="left"/>
    </xf>
    <xf numFmtId="0" fontId="26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7">
      <c r="B1" s="90" t="s">
        <v>0</v>
      </c>
      <c r="J1" s="12" t="str">
        <f ca="1">'R-ALL'!J1</f>
        <v>Rev4.0</v>
      </c>
    </row>
    <row r="2" spans="1:11">
      <c r="J2" s="12"/>
    </row>
    <row r="3" spans="1:11">
      <c r="B3" s="66" t="s">
        <v>59</v>
      </c>
      <c r="C3" s="68"/>
      <c r="D3" s="68"/>
      <c r="E3" s="68"/>
      <c r="F3" s="69"/>
      <c r="G3" s="69"/>
      <c r="H3" s="63" t="s">
        <v>148</v>
      </c>
      <c r="I3" s="68"/>
      <c r="J3" s="64" t="s">
        <v>149</v>
      </c>
    </row>
    <row r="4" spans="1:11">
      <c r="B4" s="67" t="s">
        <v>58</v>
      </c>
      <c r="C4" s="68"/>
      <c r="D4" s="68"/>
      <c r="E4" s="68"/>
      <c r="F4" s="69"/>
      <c r="G4" s="69"/>
      <c r="H4" s="63" t="s">
        <v>56</v>
      </c>
      <c r="I4" s="68"/>
      <c r="J4" s="65">
        <f ca="1">TODAY()</f>
        <v>45187</v>
      </c>
    </row>
    <row r="5" spans="1:11">
      <c r="B5" s="63" t="s">
        <v>131</v>
      </c>
      <c r="C5" s="64" t="s">
        <v>134</v>
      </c>
      <c r="D5" s="68"/>
      <c r="E5" s="68"/>
      <c r="F5" s="69"/>
      <c r="G5" s="69"/>
      <c r="H5" s="63" t="s">
        <v>57</v>
      </c>
      <c r="I5" s="68"/>
      <c r="J5" s="65">
        <f ca="1">TODAY()</f>
        <v>45187</v>
      </c>
    </row>
    <row r="6" spans="1:11">
      <c r="B6" s="6"/>
      <c r="C6" s="51"/>
      <c r="D6" s="52"/>
      <c r="E6" s="51"/>
      <c r="F6" s="51"/>
      <c r="G6" s="51"/>
      <c r="I6" s="51"/>
    </row>
    <row r="7" spans="1:11" s="61" customFormat="1">
      <c r="A7" s="70"/>
      <c r="B7" s="71" t="s">
        <v>1</v>
      </c>
      <c r="C7" s="72" t="s">
        <v>2</v>
      </c>
      <c r="D7" s="72" t="s">
        <v>61</v>
      </c>
      <c r="E7" s="72" t="s">
        <v>196</v>
      </c>
      <c r="F7" s="72" t="s">
        <v>197</v>
      </c>
      <c r="G7" s="94" t="s">
        <v>44</v>
      </c>
      <c r="H7" s="95"/>
      <c r="I7" s="95"/>
      <c r="J7" s="96"/>
      <c r="K7" s="68"/>
    </row>
    <row r="8" spans="1:11" s="61" customFormat="1">
      <c r="A8" s="70"/>
      <c r="B8" s="73" t="s">
        <v>3</v>
      </c>
      <c r="C8" s="74" t="s">
        <v>23</v>
      </c>
      <c r="D8" s="75"/>
      <c r="E8" s="74" t="s">
        <v>62</v>
      </c>
      <c r="F8" s="74" t="s">
        <v>23</v>
      </c>
      <c r="G8" s="74" t="e">
        <f>VLOOKUP(D8,Lookup!C3:D7,2)</f>
        <v>#N/A</v>
      </c>
      <c r="H8" s="91"/>
      <c r="I8" s="92"/>
      <c r="J8" s="93"/>
      <c r="K8" s="68"/>
    </row>
    <row r="9" spans="1:11" s="61" customFormat="1">
      <c r="A9" s="70"/>
      <c r="B9" s="73" t="s">
        <v>5</v>
      </c>
      <c r="C9" s="73" t="s">
        <v>198</v>
      </c>
      <c r="D9" s="76"/>
      <c r="E9" s="74" t="s">
        <v>23</v>
      </c>
      <c r="F9" s="74" t="s">
        <v>23</v>
      </c>
      <c r="G9" s="74" t="e">
        <f>VLOOKUP(D9,Lookup!C18:D25,2)</f>
        <v>#N/A</v>
      </c>
      <c r="H9" s="91"/>
      <c r="I9" s="92"/>
      <c r="J9" s="93"/>
      <c r="K9" s="68"/>
    </row>
    <row r="10" spans="1:11" s="61" customFormat="1">
      <c r="A10" s="70"/>
      <c r="B10" s="73" t="s">
        <v>6</v>
      </c>
      <c r="C10" s="73" t="s">
        <v>198</v>
      </c>
      <c r="D10" s="76"/>
      <c r="E10" s="74" t="s">
        <v>63</v>
      </c>
      <c r="F10" s="74" t="s">
        <v>23</v>
      </c>
      <c r="G10" s="74" t="e">
        <f>VLOOKUP(D10,Lookup!C27:D33,2)</f>
        <v>#N/A</v>
      </c>
      <c r="H10" s="91"/>
      <c r="I10" s="92"/>
      <c r="J10" s="93"/>
      <c r="K10" s="68"/>
    </row>
    <row r="11" spans="1:11" s="61" customFormat="1">
      <c r="A11" s="70"/>
      <c r="B11" s="73" t="s">
        <v>7</v>
      </c>
      <c r="C11" s="73" t="s">
        <v>198</v>
      </c>
      <c r="D11" s="76"/>
      <c r="E11" s="74" t="s">
        <v>23</v>
      </c>
      <c r="F11" s="74" t="s">
        <v>23</v>
      </c>
      <c r="G11" s="74" t="e">
        <f>VLOOKUP(D11,Lookup!C35:D41,2)</f>
        <v>#N/A</v>
      </c>
      <c r="H11" s="91"/>
      <c r="I11" s="92"/>
      <c r="J11" s="93"/>
      <c r="K11" s="68"/>
    </row>
    <row r="12" spans="1:11" s="61" customFormat="1">
      <c r="A12" s="70"/>
      <c r="B12" s="73" t="s">
        <v>8</v>
      </c>
      <c r="C12" s="73" t="s">
        <v>198</v>
      </c>
      <c r="D12" s="76">
        <f>D10-D11</f>
        <v>0</v>
      </c>
      <c r="E12" s="74" t="s">
        <v>23</v>
      </c>
      <c r="F12" s="74" t="s">
        <v>23</v>
      </c>
      <c r="G12" s="74" t="e">
        <f>VLOOKUP(D12,Lookup!C35:D41,2)</f>
        <v>#N/A</v>
      </c>
      <c r="H12" s="91" t="s">
        <v>150</v>
      </c>
      <c r="I12" s="92"/>
      <c r="J12" s="93"/>
      <c r="K12" s="68"/>
    </row>
    <row r="13" spans="1:11" s="61" customFormat="1">
      <c r="A13" s="70"/>
      <c r="B13" s="73" t="s">
        <v>14</v>
      </c>
      <c r="C13" s="73" t="s">
        <v>199</v>
      </c>
      <c r="D13" s="76">
        <f>2*(D9-(5*10^(D8-10)))/(1+(0.94*10^(D8-10)))*10^(6-D8)</f>
        <v>-9.9999999990600013E-4</v>
      </c>
      <c r="E13" s="74" t="s">
        <v>23</v>
      </c>
      <c r="F13" s="74" t="s">
        <v>23</v>
      </c>
      <c r="G13" s="74" t="e">
        <f>VLOOKUP(D13,Lookup!C98:D103,2)</f>
        <v>#N/A</v>
      </c>
      <c r="H13" s="91" t="s">
        <v>150</v>
      </c>
      <c r="I13" s="92"/>
      <c r="J13" s="93"/>
      <c r="K13" s="68"/>
    </row>
    <row r="14" spans="1:11" s="61" customFormat="1">
      <c r="A14" s="70"/>
      <c r="B14" s="73" t="s">
        <v>116</v>
      </c>
      <c r="C14" s="74" t="s">
        <v>23</v>
      </c>
      <c r="D14" s="75" t="e">
        <f>+D8+0.5+VLOOKUP(D9,LSI!$F$2:$G$25,2)+VLOOKUP(D10,LSI!$H$2:$I$25,2)-12.1</f>
        <v>#N/A</v>
      </c>
      <c r="E14" s="74" t="s">
        <v>23</v>
      </c>
      <c r="F14" s="74" t="s">
        <v>23</v>
      </c>
      <c r="G14" s="74" t="e">
        <f>VLOOKUP(D14,Lookup!C105:D109,2)</f>
        <v>#N/A</v>
      </c>
      <c r="H14" s="91" t="s">
        <v>150</v>
      </c>
      <c r="I14" s="92"/>
      <c r="J14" s="93"/>
      <c r="K14" s="68"/>
    </row>
    <row r="15" spans="1:11" s="61" customFormat="1">
      <c r="A15" s="70"/>
      <c r="B15" s="73" t="s">
        <v>9</v>
      </c>
      <c r="C15" s="73" t="s">
        <v>200</v>
      </c>
      <c r="D15" s="76"/>
      <c r="E15" s="74" t="s">
        <v>23</v>
      </c>
      <c r="F15" s="74" t="s">
        <v>23</v>
      </c>
      <c r="G15" s="74" t="e">
        <f>VLOOKUP(D15,Lookup!C43:D50,2)</f>
        <v>#N/A</v>
      </c>
      <c r="H15" s="91"/>
      <c r="I15" s="92"/>
      <c r="J15" s="93"/>
      <c r="K15" s="68"/>
    </row>
    <row r="16" spans="1:11" s="61" customFormat="1" ht="15">
      <c r="A16" s="70"/>
      <c r="B16" s="73" t="s">
        <v>107</v>
      </c>
      <c r="C16" s="73" t="s">
        <v>201</v>
      </c>
      <c r="D16" s="76"/>
      <c r="E16" s="74" t="s">
        <v>23</v>
      </c>
      <c r="F16" s="74">
        <v>50</v>
      </c>
      <c r="G16" s="74" t="e">
        <f>VLOOKUP(D16,Lookup!C89:D96,2)</f>
        <v>#N/A</v>
      </c>
      <c r="H16" s="91"/>
      <c r="I16" s="92"/>
      <c r="J16" s="93"/>
      <c r="K16" s="68"/>
    </row>
    <row r="17" spans="1:11" s="61" customFormat="1">
      <c r="A17" s="70"/>
      <c r="B17" s="73" t="s">
        <v>10</v>
      </c>
      <c r="C17" s="73" t="s">
        <v>24</v>
      </c>
      <c r="D17" s="74"/>
      <c r="E17" s="74" t="s">
        <v>64</v>
      </c>
      <c r="F17" s="74" t="s">
        <v>23</v>
      </c>
      <c r="G17" s="74" t="e">
        <f>VLOOKUP(D17,Lookup!C52:D59,2)</f>
        <v>#N/A</v>
      </c>
      <c r="H17" s="91"/>
      <c r="I17" s="92"/>
      <c r="J17" s="93"/>
      <c r="K17" s="68"/>
    </row>
    <row r="18" spans="1:11" s="61" customFormat="1">
      <c r="A18" s="70"/>
      <c r="B18" s="73" t="s">
        <v>11</v>
      </c>
      <c r="C18" s="73" t="s">
        <v>24</v>
      </c>
      <c r="D18" s="74"/>
      <c r="E18" s="74" t="s">
        <v>65</v>
      </c>
      <c r="F18" s="74">
        <v>0.4</v>
      </c>
      <c r="G18" s="74" t="e">
        <f>VLOOKUP(D18,Lookup!C61:D65,2)</f>
        <v>#N/A</v>
      </c>
      <c r="H18" s="91" t="s">
        <v>66</v>
      </c>
      <c r="I18" s="92"/>
      <c r="J18" s="93"/>
      <c r="K18" s="68"/>
    </row>
    <row r="19" spans="1:11" s="61" customFormat="1">
      <c r="A19" s="70"/>
      <c r="B19" s="73" t="s">
        <v>12</v>
      </c>
      <c r="C19" s="73" t="s">
        <v>24</v>
      </c>
      <c r="D19" s="74"/>
      <c r="E19" s="74" t="s">
        <v>42</v>
      </c>
      <c r="F19" s="74" t="s">
        <v>23</v>
      </c>
      <c r="G19" s="74" t="e">
        <f>VLOOKUP(D19,Lookup!C67:D72,2)</f>
        <v>#N/A</v>
      </c>
      <c r="H19" s="91"/>
      <c r="I19" s="92"/>
      <c r="J19" s="93"/>
      <c r="K19" s="68"/>
    </row>
    <row r="20" spans="1:11" s="61" customFormat="1">
      <c r="A20" s="70"/>
      <c r="B20" s="73" t="s">
        <v>13</v>
      </c>
      <c r="C20" s="73" t="s">
        <v>24</v>
      </c>
      <c r="D20" s="74"/>
      <c r="E20" s="74" t="s">
        <v>39</v>
      </c>
      <c r="F20" s="76">
        <v>2</v>
      </c>
      <c r="G20" s="74" t="e">
        <f>VLOOKUP(D20,Lookup!C74:D78,2)</f>
        <v>#N/A</v>
      </c>
      <c r="H20" s="91"/>
      <c r="I20" s="92"/>
      <c r="J20" s="93"/>
      <c r="K20" s="68"/>
    </row>
    <row r="21" spans="1:11" s="61" customFormat="1">
      <c r="A21" s="70"/>
      <c r="B21" s="73" t="s">
        <v>4</v>
      </c>
      <c r="C21" s="73" t="s">
        <v>24</v>
      </c>
      <c r="D21" s="74"/>
      <c r="E21" s="74" t="s">
        <v>67</v>
      </c>
      <c r="F21" s="74" t="s">
        <v>23</v>
      </c>
      <c r="G21" s="74" t="e">
        <f>VLOOKUP(D21,Lookup!C9:D16,2)</f>
        <v>#N/A</v>
      </c>
      <c r="H21" s="91" t="s">
        <v>150</v>
      </c>
      <c r="I21" s="92"/>
      <c r="J21" s="93"/>
      <c r="K21" s="68"/>
    </row>
    <row r="22" spans="1:11" s="61" customFormat="1">
      <c r="A22" s="70"/>
      <c r="B22" s="73" t="s">
        <v>15</v>
      </c>
      <c r="C22" s="73" t="s">
        <v>24</v>
      </c>
      <c r="D22" s="76"/>
      <c r="E22" s="74" t="s">
        <v>68</v>
      </c>
      <c r="F22" s="74" t="s">
        <v>23</v>
      </c>
      <c r="G22" s="74" t="e">
        <f>VLOOKUP(D22,Lookup!C80:D87,2)</f>
        <v>#N/A</v>
      </c>
      <c r="H22" s="91"/>
      <c r="I22" s="92"/>
      <c r="J22" s="93"/>
      <c r="K22" s="68"/>
    </row>
    <row r="23" spans="1:11" s="61" customFormat="1">
      <c r="A23" s="70"/>
      <c r="B23" s="73" t="s">
        <v>16</v>
      </c>
      <c r="C23" s="73" t="s">
        <v>24</v>
      </c>
      <c r="D23" s="76"/>
      <c r="E23" s="74" t="s">
        <v>63</v>
      </c>
      <c r="F23" s="74" t="s">
        <v>23</v>
      </c>
      <c r="G23" s="74" t="e">
        <f>VLOOKUP(D23,Lookup!C80:D87,2)</f>
        <v>#N/A</v>
      </c>
      <c r="H23" s="91"/>
      <c r="I23" s="92"/>
      <c r="J23" s="93"/>
      <c r="K23" s="68"/>
    </row>
    <row r="24" spans="1:11" s="61" customFormat="1" hidden="1">
      <c r="A24" s="70"/>
      <c r="B24" s="73" t="s">
        <v>179</v>
      </c>
      <c r="C24" s="73" t="s">
        <v>180</v>
      </c>
      <c r="D24" s="75">
        <f>D25/10</f>
        <v>0</v>
      </c>
      <c r="E24" s="74" t="s">
        <v>23</v>
      </c>
      <c r="F24" s="74" t="s">
        <v>23</v>
      </c>
      <c r="G24" s="74" t="s">
        <v>23</v>
      </c>
      <c r="H24" s="91"/>
      <c r="I24" s="92"/>
      <c r="J24" s="93"/>
      <c r="K24" s="68"/>
    </row>
    <row r="25" spans="1:11" s="61" customFormat="1">
      <c r="A25" s="70"/>
      <c r="B25" s="73" t="s">
        <v>179</v>
      </c>
      <c r="C25" s="73" t="s">
        <v>181</v>
      </c>
      <c r="D25" s="75">
        <f>D26/10</f>
        <v>0</v>
      </c>
      <c r="E25" s="74" t="s">
        <v>23</v>
      </c>
      <c r="F25" s="74" t="s">
        <v>23</v>
      </c>
      <c r="G25" s="74" t="s">
        <v>23</v>
      </c>
      <c r="H25" s="91"/>
      <c r="I25" s="92"/>
      <c r="J25" s="93"/>
      <c r="K25" s="68"/>
    </row>
    <row r="26" spans="1:11" s="61" customFormat="1">
      <c r="A26" s="70"/>
      <c r="B26" s="73" t="s">
        <v>18</v>
      </c>
      <c r="C26" s="73" t="s">
        <v>25</v>
      </c>
      <c r="D26" s="75"/>
      <c r="E26" s="74" t="s">
        <v>69</v>
      </c>
      <c r="F26" s="74" t="s">
        <v>23</v>
      </c>
      <c r="G26" s="74" t="e">
        <f>VLOOKUP(D26,Lookup!C124:D131,2)</f>
        <v>#N/A</v>
      </c>
      <c r="H26" s="91"/>
      <c r="I26" s="92"/>
      <c r="J26" s="93"/>
      <c r="K26" s="68"/>
    </row>
    <row r="27" spans="1:11" s="61" customFormat="1">
      <c r="A27" s="70"/>
      <c r="B27" s="73" t="s">
        <v>159</v>
      </c>
      <c r="C27" s="73" t="s">
        <v>202</v>
      </c>
      <c r="D27" s="76"/>
      <c r="E27" s="74" t="s">
        <v>23</v>
      </c>
      <c r="F27" s="74" t="s">
        <v>23</v>
      </c>
      <c r="G27" s="74" t="e">
        <f>VLOOKUP(D27,Lookup!C149:D152,2)</f>
        <v>#N/A</v>
      </c>
      <c r="H27" s="91"/>
      <c r="I27" s="92"/>
      <c r="J27" s="93"/>
      <c r="K27" s="68"/>
    </row>
    <row r="28" spans="1:11" s="61" customFormat="1">
      <c r="A28" s="70"/>
      <c r="B28" s="73" t="s">
        <v>19</v>
      </c>
      <c r="C28" s="73" t="s">
        <v>203</v>
      </c>
      <c r="D28" s="75"/>
      <c r="E28" s="74" t="s">
        <v>23</v>
      </c>
      <c r="F28" s="74" t="s">
        <v>23</v>
      </c>
      <c r="G28" s="74" t="e">
        <f>VLOOKUP(D28,Lookup!C133:D139,2)</f>
        <v>#N/A</v>
      </c>
      <c r="H28" s="91"/>
      <c r="I28" s="92"/>
      <c r="J28" s="93"/>
      <c r="K28" s="68"/>
    </row>
    <row r="29" spans="1:11">
      <c r="A29" s="3"/>
      <c r="B29" s="3"/>
      <c r="C29" s="3"/>
      <c r="D29" s="7"/>
      <c r="E29" s="7"/>
      <c r="F29" s="7"/>
      <c r="G29" s="7"/>
      <c r="H29" s="8"/>
      <c r="I29" s="8"/>
      <c r="J29" s="8"/>
      <c r="K29" s="4"/>
    </row>
    <row r="30" spans="1:11" s="61" customFormat="1">
      <c r="A30" s="70"/>
      <c r="B30" s="77" t="s">
        <v>204</v>
      </c>
      <c r="C30" s="70"/>
      <c r="D30" s="70"/>
      <c r="E30" s="70"/>
      <c r="F30" s="70"/>
      <c r="G30" s="70"/>
      <c r="H30" s="70"/>
      <c r="I30" s="70"/>
      <c r="J30" s="70"/>
      <c r="K30" s="68"/>
    </row>
    <row r="31" spans="1:11" s="61" customFormat="1">
      <c r="A31" s="70"/>
      <c r="B31" s="63" t="s">
        <v>161</v>
      </c>
      <c r="C31" s="63"/>
      <c r="K31" s="68"/>
    </row>
    <row r="32" spans="1:11" s="61" customFormat="1">
      <c r="A32" s="70"/>
      <c r="B32" s="63" t="s">
        <v>140</v>
      </c>
      <c r="K32" s="68"/>
    </row>
    <row r="33" spans="1:11" s="61" customFormat="1">
      <c r="A33" s="70"/>
      <c r="B33" s="63" t="s">
        <v>187</v>
      </c>
      <c r="K33" s="68"/>
    </row>
    <row r="34" spans="1:11" s="61" customFormat="1">
      <c r="A34" s="70"/>
      <c r="B34" s="63" t="s">
        <v>145</v>
      </c>
      <c r="C34" s="63"/>
      <c r="K34" s="68"/>
    </row>
    <row r="35" spans="1:11" s="61" customFormat="1">
      <c r="A35" s="70"/>
      <c r="B35" s="63"/>
      <c r="C35" s="63"/>
      <c r="K35" s="68"/>
    </row>
    <row r="36" spans="1:11" s="61" customFormat="1">
      <c r="A36" s="70"/>
      <c r="B36" s="78" t="s">
        <v>196</v>
      </c>
      <c r="C36" s="79" t="s">
        <v>194</v>
      </c>
      <c r="D36" s="80"/>
      <c r="E36" s="80"/>
      <c r="F36" s="80"/>
      <c r="G36" s="80"/>
      <c r="H36" s="80"/>
      <c r="I36" s="80"/>
      <c r="J36" s="80"/>
      <c r="K36" s="68"/>
    </row>
    <row r="37" spans="1:11" s="61" customFormat="1">
      <c r="A37" s="70"/>
      <c r="B37" s="77" t="s">
        <v>197</v>
      </c>
      <c r="C37" s="98" t="s">
        <v>195</v>
      </c>
      <c r="D37" s="98"/>
      <c r="E37" s="98"/>
      <c r="F37" s="98"/>
      <c r="G37" s="98"/>
      <c r="H37" s="98"/>
      <c r="I37" s="98"/>
      <c r="J37" s="98"/>
      <c r="K37" s="68"/>
    </row>
    <row r="38" spans="1:11" s="61" customFormat="1">
      <c r="A38" s="70"/>
      <c r="B38" s="77" t="s">
        <v>24</v>
      </c>
      <c r="C38" s="97" t="s">
        <v>205</v>
      </c>
      <c r="D38" s="98"/>
      <c r="E38" s="98"/>
      <c r="F38" s="98"/>
      <c r="G38" s="98"/>
      <c r="H38" s="98"/>
      <c r="I38" s="98"/>
      <c r="J38" s="98"/>
      <c r="K38" s="68"/>
    </row>
    <row r="39" spans="1:11" s="61" customFormat="1">
      <c r="A39" s="70"/>
      <c r="B39" s="77"/>
      <c r="C39" s="97"/>
      <c r="D39" s="98"/>
      <c r="E39" s="98"/>
      <c r="F39" s="98"/>
      <c r="G39" s="98"/>
      <c r="H39" s="98"/>
      <c r="I39" s="98"/>
      <c r="J39" s="98"/>
      <c r="K39" s="68"/>
    </row>
    <row r="40" spans="1:11" s="61" customFormat="1">
      <c r="A40" s="70"/>
      <c r="B40" s="70"/>
      <c r="C40" s="62"/>
      <c r="D40" s="62"/>
      <c r="E40" s="62"/>
      <c r="F40" s="62"/>
      <c r="G40" s="62"/>
      <c r="H40" s="62"/>
      <c r="I40" s="62"/>
      <c r="J40" s="62"/>
      <c r="K40" s="68"/>
    </row>
    <row r="41" spans="1:11" s="61" customFormat="1">
      <c r="A41" s="70"/>
      <c r="B41" s="70"/>
      <c r="C41" s="62"/>
      <c r="D41" s="62"/>
      <c r="E41" s="62"/>
      <c r="F41" s="62"/>
      <c r="G41" s="62"/>
      <c r="H41" s="62"/>
      <c r="I41" s="62"/>
      <c r="J41" s="62"/>
      <c r="K41" s="68"/>
    </row>
    <row r="42" spans="1:11" s="61" customFormat="1">
      <c r="A42" s="70"/>
      <c r="B42" s="70" t="s">
        <v>192</v>
      </c>
      <c r="C42" s="62"/>
      <c r="D42" s="62"/>
      <c r="E42" s="62"/>
      <c r="F42" s="62"/>
      <c r="G42" s="62"/>
      <c r="H42" s="62"/>
      <c r="I42" s="62"/>
      <c r="J42" s="62"/>
      <c r="K42" s="68"/>
    </row>
    <row r="43" spans="1:11" s="61" customFormat="1">
      <c r="A43" s="70"/>
      <c r="B43" s="70" t="s">
        <v>193</v>
      </c>
      <c r="C43" s="62"/>
      <c r="D43" s="62"/>
      <c r="E43" s="62"/>
      <c r="F43" s="62"/>
      <c r="G43" s="62"/>
      <c r="H43" s="62"/>
      <c r="I43" s="62"/>
      <c r="J43" s="62"/>
      <c r="K43" s="68"/>
    </row>
    <row r="44" spans="1:11" s="61" customFormat="1">
      <c r="A44" s="70"/>
      <c r="B44" s="70" t="s">
        <v>146</v>
      </c>
      <c r="C44" s="62"/>
      <c r="D44" s="62"/>
      <c r="E44" s="62"/>
      <c r="F44" s="62"/>
      <c r="G44" s="62"/>
      <c r="H44" s="62"/>
      <c r="I44" s="62"/>
      <c r="J44" s="62"/>
      <c r="K44" s="68"/>
    </row>
    <row r="45" spans="1:11" s="61" customFormat="1">
      <c r="A45" s="70"/>
      <c r="B45" s="81" t="s">
        <v>186</v>
      </c>
      <c r="C45" s="62"/>
      <c r="D45" s="62"/>
      <c r="E45" s="62"/>
      <c r="F45" s="62"/>
      <c r="G45" s="62"/>
      <c r="H45" s="62"/>
      <c r="I45" s="62"/>
      <c r="J45" s="62"/>
      <c r="K45" s="68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E24:F25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8:G29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60" t="s">
        <v>168</v>
      </c>
      <c r="J1" s="12" t="str">
        <f ca="1">'R-ALL'!J1</f>
        <v>Rev4.0</v>
      </c>
    </row>
    <row r="2" spans="1:11" ht="23.25">
      <c r="B2" s="2" t="s">
        <v>175</v>
      </c>
      <c r="J2" s="12"/>
    </row>
    <row r="3" spans="1:11">
      <c r="J3" s="12"/>
    </row>
    <row r="4" spans="1:11" ht="22.5" customHeight="1">
      <c r="B4" s="56" t="s">
        <v>171</v>
      </c>
      <c r="C4" s="99"/>
      <c r="D4" s="99"/>
      <c r="E4" s="99"/>
      <c r="F4" s="99"/>
      <c r="G4" s="7"/>
      <c r="H4" s="56" t="s">
        <v>148</v>
      </c>
      <c r="I4" s="99"/>
      <c r="J4" s="99"/>
    </row>
    <row r="5" spans="1:11" ht="22.5" customHeight="1">
      <c r="B5" s="56" t="s">
        <v>172</v>
      </c>
      <c r="C5" s="99"/>
      <c r="D5" s="99"/>
      <c r="E5" s="99"/>
      <c r="F5" s="99"/>
      <c r="G5" s="7"/>
      <c r="H5" s="56" t="s">
        <v>56</v>
      </c>
      <c r="I5" s="99"/>
      <c r="J5" s="99"/>
    </row>
    <row r="6" spans="1:11" ht="22.5" customHeight="1">
      <c r="B6" s="56" t="s">
        <v>131</v>
      </c>
      <c r="C6" s="100"/>
      <c r="D6" s="100"/>
      <c r="E6" s="100"/>
      <c r="F6" s="100"/>
      <c r="G6" s="7"/>
      <c r="H6" s="56" t="s">
        <v>170</v>
      </c>
      <c r="I6" s="99"/>
      <c r="J6" s="99"/>
    </row>
    <row r="7" spans="1:11">
      <c r="B7" s="6"/>
      <c r="C7" s="6"/>
      <c r="D7" s="52"/>
      <c r="E7" s="51"/>
      <c r="F7" s="51"/>
      <c r="G7" s="51"/>
      <c r="H7" s="51"/>
      <c r="I7" s="51"/>
      <c r="J7" s="51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57" t="s">
        <v>1</v>
      </c>
      <c r="C9" s="58" t="s">
        <v>169</v>
      </c>
      <c r="D9" s="58"/>
      <c r="E9" s="58"/>
      <c r="F9" s="58"/>
      <c r="G9" s="58"/>
      <c r="H9" s="58"/>
      <c r="I9" s="58"/>
      <c r="J9" s="58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3"/>
      <c r="C14" s="3"/>
      <c r="D14" s="7"/>
      <c r="E14" s="7"/>
      <c r="F14" s="7"/>
      <c r="G14" s="7"/>
      <c r="H14" s="7"/>
      <c r="I14" s="7"/>
      <c r="J14" s="7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46"/>
      <c r="D16" s="47"/>
      <c r="E16" s="47"/>
      <c r="F16" s="47"/>
      <c r="G16" s="47"/>
      <c r="H16" s="47"/>
      <c r="I16" s="47"/>
      <c r="J16" s="48"/>
      <c r="K16" s="4"/>
    </row>
    <row r="17" spans="1:11" ht="20.25" customHeight="1">
      <c r="A17" s="3"/>
      <c r="B17" s="9" t="s">
        <v>46</v>
      </c>
      <c r="C17" s="46"/>
      <c r="D17" s="49"/>
      <c r="E17" s="47"/>
      <c r="F17" s="47"/>
      <c r="G17" s="47"/>
      <c r="H17" s="47"/>
      <c r="I17" s="47"/>
      <c r="J17" s="48"/>
      <c r="K17" s="4"/>
    </row>
    <row r="18" spans="1:11" ht="20.25" customHeight="1">
      <c r="A18" s="3"/>
      <c r="B18" s="9" t="s">
        <v>47</v>
      </c>
      <c r="C18" s="46"/>
      <c r="D18" s="47"/>
      <c r="E18" s="47"/>
      <c r="F18" s="47"/>
      <c r="G18" s="47"/>
      <c r="H18" s="47"/>
      <c r="I18" s="47"/>
      <c r="J18" s="48"/>
      <c r="K18" s="4"/>
    </row>
    <row r="19" spans="1:11" ht="20.25" customHeight="1">
      <c r="A19" s="3"/>
      <c r="B19" s="9" t="s">
        <v>48</v>
      </c>
      <c r="C19" s="46"/>
      <c r="D19" s="47"/>
      <c r="E19" s="47"/>
      <c r="F19" s="47"/>
      <c r="G19" s="47"/>
      <c r="H19" s="47"/>
      <c r="I19" s="47"/>
      <c r="J19" s="48"/>
      <c r="K19" s="4"/>
    </row>
    <row r="20" spans="1:11" ht="20.25" customHeight="1">
      <c r="A20" s="3"/>
      <c r="B20" s="9" t="s">
        <v>49</v>
      </c>
      <c r="C20" s="46"/>
      <c r="D20" s="47"/>
      <c r="E20" s="47"/>
      <c r="F20" s="47"/>
      <c r="G20" s="47"/>
      <c r="H20" s="47"/>
      <c r="I20" s="47"/>
      <c r="J20" s="48"/>
      <c r="K20" s="4"/>
    </row>
    <row r="21" spans="1:11" ht="20.25" customHeight="1">
      <c r="A21" s="3"/>
      <c r="B21" s="9" t="s">
        <v>50</v>
      </c>
      <c r="C21" s="46"/>
      <c r="D21" s="47"/>
      <c r="E21" s="47"/>
      <c r="F21" s="47"/>
      <c r="G21" s="47"/>
      <c r="H21" s="47"/>
      <c r="I21" s="47"/>
      <c r="J21" s="48"/>
      <c r="K21" s="4"/>
    </row>
    <row r="22" spans="1:11" ht="20.25" customHeight="1">
      <c r="A22" s="3"/>
      <c r="B22" s="9" t="s">
        <v>51</v>
      </c>
      <c r="C22" s="46"/>
      <c r="D22" s="47"/>
      <c r="E22" s="47"/>
      <c r="F22" s="47"/>
      <c r="G22" s="47"/>
      <c r="H22" s="47"/>
      <c r="I22" s="47"/>
      <c r="J22" s="48"/>
      <c r="K22" s="4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60" t="s">
        <v>168</v>
      </c>
      <c r="J1" s="12" t="str">
        <f ca="1">'R-ALL'!J1</f>
        <v>Rev4.0</v>
      </c>
    </row>
    <row r="2" spans="1:11" ht="23.25">
      <c r="B2" s="2" t="s">
        <v>176</v>
      </c>
      <c r="J2" s="12"/>
    </row>
    <row r="3" spans="1:11">
      <c r="J3" s="12"/>
    </row>
    <row r="4" spans="1:11" ht="22.5" customHeight="1">
      <c r="B4" s="56" t="s">
        <v>171</v>
      </c>
      <c r="C4" s="99"/>
      <c r="D4" s="99"/>
      <c r="E4" s="99"/>
      <c r="F4" s="99"/>
      <c r="G4" s="7"/>
      <c r="H4" s="56" t="s">
        <v>148</v>
      </c>
      <c r="I4" s="99"/>
      <c r="J4" s="99"/>
    </row>
    <row r="5" spans="1:11" ht="22.5" customHeight="1">
      <c r="B5" s="56" t="s">
        <v>172</v>
      </c>
      <c r="C5" s="99"/>
      <c r="D5" s="99"/>
      <c r="E5" s="99"/>
      <c r="F5" s="99"/>
      <c r="G5" s="7"/>
      <c r="H5" s="56" t="s">
        <v>56</v>
      </c>
      <c r="I5" s="99"/>
      <c r="J5" s="99"/>
    </row>
    <row r="6" spans="1:11" ht="22.5" customHeight="1">
      <c r="B6" s="56" t="s">
        <v>131</v>
      </c>
      <c r="C6" s="100" t="s">
        <v>147</v>
      </c>
      <c r="D6" s="100"/>
      <c r="E6" s="100"/>
      <c r="F6" s="100"/>
      <c r="G6" s="7"/>
      <c r="H6" s="56" t="s">
        <v>170</v>
      </c>
      <c r="I6" s="99"/>
      <c r="J6" s="99"/>
    </row>
    <row r="7" spans="1:11">
      <c r="B7" s="6"/>
      <c r="C7" s="6"/>
      <c r="D7" s="52"/>
      <c r="E7" s="51"/>
      <c r="F7" s="51"/>
      <c r="G7" s="51"/>
      <c r="H7" s="51"/>
      <c r="I7" s="51"/>
      <c r="J7" s="51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57" t="s">
        <v>1</v>
      </c>
      <c r="C9" s="58" t="s">
        <v>169</v>
      </c>
      <c r="D9" s="58"/>
      <c r="E9" s="58"/>
      <c r="F9" s="58"/>
      <c r="G9" s="58"/>
      <c r="H9" s="58"/>
      <c r="I9" s="58"/>
      <c r="J9" s="58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59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3"/>
      <c r="C24" s="3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46" t="s">
        <v>128</v>
      </c>
      <c r="D26" s="47"/>
      <c r="E26" s="47"/>
      <c r="F26" s="47"/>
      <c r="G26" s="47"/>
      <c r="H26" s="47"/>
      <c r="I26" s="47"/>
      <c r="J26" s="48"/>
      <c r="K26" s="4"/>
    </row>
    <row r="27" spans="1:11" ht="20.25" customHeight="1">
      <c r="A27" s="3"/>
      <c r="B27" s="9" t="s">
        <v>46</v>
      </c>
      <c r="C27" s="46" t="s">
        <v>128</v>
      </c>
      <c r="D27" s="49"/>
      <c r="E27" s="47"/>
      <c r="F27" s="47"/>
      <c r="G27" s="47"/>
      <c r="H27" s="47"/>
      <c r="I27" s="47"/>
      <c r="J27" s="48"/>
      <c r="K27" s="4"/>
    </row>
    <row r="28" spans="1:11" ht="20.25" customHeight="1">
      <c r="A28" s="3"/>
      <c r="B28" s="9" t="s">
        <v>47</v>
      </c>
      <c r="C28" s="46" t="s">
        <v>128</v>
      </c>
      <c r="D28" s="47"/>
      <c r="E28" s="47"/>
      <c r="F28" s="47"/>
      <c r="G28" s="47"/>
      <c r="H28" s="47"/>
      <c r="I28" s="47"/>
      <c r="J28" s="48"/>
      <c r="K28" s="4"/>
    </row>
    <row r="29" spans="1:11" ht="20.25" customHeight="1">
      <c r="A29" s="3"/>
      <c r="B29" s="9" t="s">
        <v>48</v>
      </c>
      <c r="C29" s="46" t="s">
        <v>128</v>
      </c>
      <c r="D29" s="47"/>
      <c r="E29" s="47"/>
      <c r="F29" s="47"/>
      <c r="G29" s="47"/>
      <c r="H29" s="47"/>
      <c r="I29" s="47"/>
      <c r="J29" s="48"/>
      <c r="K29" s="4"/>
    </row>
    <row r="30" spans="1:11" ht="20.25" customHeight="1">
      <c r="A30" s="3"/>
      <c r="B30" s="9" t="s">
        <v>49</v>
      </c>
      <c r="C30" s="46" t="s">
        <v>128</v>
      </c>
      <c r="D30" s="47"/>
      <c r="E30" s="47"/>
      <c r="F30" s="47"/>
      <c r="G30" s="47"/>
      <c r="H30" s="47"/>
      <c r="I30" s="47"/>
      <c r="J30" s="48"/>
      <c r="K30" s="4"/>
    </row>
    <row r="31" spans="1:11" ht="20.25" customHeight="1">
      <c r="A31" s="3"/>
      <c r="B31" s="9" t="s">
        <v>50</v>
      </c>
      <c r="C31" s="46" t="s">
        <v>128</v>
      </c>
      <c r="D31" s="47"/>
      <c r="E31" s="47"/>
      <c r="F31" s="47"/>
      <c r="G31" s="47"/>
      <c r="H31" s="47"/>
      <c r="I31" s="47"/>
      <c r="J31" s="48"/>
      <c r="K31" s="4"/>
    </row>
    <row r="32" spans="1:11" ht="20.25" customHeight="1">
      <c r="A32" s="3"/>
      <c r="B32" s="9" t="s">
        <v>51</v>
      </c>
      <c r="C32" s="46" t="s">
        <v>128</v>
      </c>
      <c r="D32" s="47"/>
      <c r="E32" s="47"/>
      <c r="F32" s="47"/>
      <c r="G32" s="47"/>
      <c r="H32" s="47"/>
      <c r="I32" s="47"/>
      <c r="J32" s="48"/>
      <c r="K32" s="4"/>
    </row>
    <row r="33" spans="1:11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56" t="s">
        <v>171</v>
      </c>
      <c r="C3" s="99"/>
      <c r="D3" s="99"/>
      <c r="E3" s="99"/>
      <c r="F3" s="99"/>
      <c r="G3" s="7"/>
      <c r="H3" s="56" t="s">
        <v>148</v>
      </c>
      <c r="I3" s="99"/>
      <c r="J3" s="99"/>
    </row>
    <row r="4" spans="1:11" ht="22.5" customHeight="1">
      <c r="B4" s="56" t="s">
        <v>172</v>
      </c>
      <c r="C4" s="99"/>
      <c r="D4" s="99"/>
      <c r="E4" s="99"/>
      <c r="F4" s="99"/>
      <c r="G4" s="7"/>
      <c r="H4" s="56" t="s">
        <v>56</v>
      </c>
      <c r="I4" s="99"/>
      <c r="J4" s="99"/>
    </row>
    <row r="5" spans="1:11" ht="22.5" customHeight="1">
      <c r="B5" s="56" t="s">
        <v>131</v>
      </c>
      <c r="C5" s="100"/>
      <c r="D5" s="100"/>
      <c r="E5" s="100"/>
      <c r="F5" s="100"/>
      <c r="G5" s="7"/>
      <c r="H5" s="56" t="s">
        <v>170</v>
      </c>
      <c r="I5" s="99"/>
      <c r="J5" s="99"/>
    </row>
    <row r="6" spans="1:11">
      <c r="B6" s="6"/>
      <c r="C6" s="6"/>
      <c r="D6" s="52"/>
      <c r="E6" s="51"/>
      <c r="F6" s="51"/>
      <c r="G6" s="51"/>
      <c r="H6" s="51"/>
      <c r="I6" s="51"/>
      <c r="J6" s="51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57" t="s">
        <v>1</v>
      </c>
      <c r="C8" s="58" t="s">
        <v>169</v>
      </c>
      <c r="D8" s="58"/>
      <c r="E8" s="58"/>
      <c r="F8" s="58"/>
      <c r="G8" s="58"/>
      <c r="H8" s="58"/>
      <c r="I8" s="58"/>
      <c r="J8" s="58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54"/>
      <c r="E31" s="54"/>
      <c r="F31" s="54"/>
      <c r="G31" s="54"/>
      <c r="H31" s="54"/>
      <c r="I31" s="54"/>
      <c r="J31" s="54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3"/>
      <c r="C37" s="3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46" t="s">
        <v>177</v>
      </c>
      <c r="D39" s="47"/>
      <c r="E39" s="47"/>
      <c r="F39" s="47"/>
      <c r="G39" s="47"/>
      <c r="H39" s="47"/>
      <c r="I39" s="47"/>
      <c r="J39" s="48"/>
      <c r="K39" s="4"/>
    </row>
    <row r="40" spans="1:11" ht="20.25" customHeight="1">
      <c r="A40" s="3"/>
      <c r="B40" s="9" t="s">
        <v>46</v>
      </c>
      <c r="C40" s="46" t="s">
        <v>177</v>
      </c>
      <c r="D40" s="49"/>
      <c r="E40" s="47"/>
      <c r="F40" s="47"/>
      <c r="G40" s="47"/>
      <c r="H40" s="47"/>
      <c r="I40" s="47"/>
      <c r="J40" s="48"/>
      <c r="K40" s="4"/>
    </row>
    <row r="41" spans="1:11" ht="20.25" customHeight="1">
      <c r="A41" s="3"/>
      <c r="B41" s="9" t="s">
        <v>47</v>
      </c>
      <c r="C41" s="46" t="s">
        <v>177</v>
      </c>
      <c r="D41" s="47"/>
      <c r="E41" s="47"/>
      <c r="F41" s="47"/>
      <c r="G41" s="47"/>
      <c r="H41" s="47"/>
      <c r="I41" s="47"/>
      <c r="J41" s="48"/>
      <c r="K41" s="4"/>
    </row>
    <row r="42" spans="1:11" ht="20.25" customHeight="1">
      <c r="A42" s="3"/>
      <c r="B42" s="9" t="s">
        <v>48</v>
      </c>
      <c r="C42" s="46" t="s">
        <v>177</v>
      </c>
      <c r="D42" s="47"/>
      <c r="E42" s="47"/>
      <c r="F42" s="47"/>
      <c r="G42" s="47"/>
      <c r="H42" s="47"/>
      <c r="I42" s="47"/>
      <c r="J42" s="48"/>
      <c r="K42" s="4"/>
    </row>
    <row r="43" spans="1:11" ht="20.25" customHeight="1">
      <c r="A43" s="3"/>
      <c r="B43" s="9" t="s">
        <v>49</v>
      </c>
      <c r="C43" s="46" t="s">
        <v>177</v>
      </c>
      <c r="D43" s="47"/>
      <c r="E43" s="47"/>
      <c r="F43" s="47"/>
      <c r="G43" s="47"/>
      <c r="H43" s="47"/>
      <c r="I43" s="47"/>
      <c r="J43" s="48"/>
      <c r="K43" s="4"/>
    </row>
    <row r="44" spans="1:11" ht="20.25" customHeight="1">
      <c r="A44" s="3"/>
      <c r="B44" s="9" t="s">
        <v>50</v>
      </c>
      <c r="C44" s="46" t="s">
        <v>177</v>
      </c>
      <c r="D44" s="47"/>
      <c r="E44" s="47"/>
      <c r="F44" s="47"/>
      <c r="G44" s="47"/>
      <c r="H44" s="47"/>
      <c r="I44" s="47"/>
      <c r="J44" s="48"/>
      <c r="K44" s="4"/>
    </row>
    <row r="45" spans="1:11" ht="20.25" customHeight="1">
      <c r="A45" s="3"/>
      <c r="B45" s="9" t="s">
        <v>51</v>
      </c>
      <c r="C45" s="46" t="s">
        <v>177</v>
      </c>
      <c r="D45" s="47"/>
      <c r="E45" s="47"/>
      <c r="F45" s="47"/>
      <c r="G45" s="47"/>
      <c r="H45" s="47"/>
      <c r="I45" s="47"/>
      <c r="J45" s="48"/>
      <c r="K45" s="4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1" customFormat="1">
      <c r="H10" s="32"/>
      <c r="I10" s="32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1" customFormat="1">
      <c r="I36" s="32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>
      <c r="A46" t="s">
        <v>147</v>
      </c>
    </row>
    <row r="47" spans="1:9">
      <c r="A47" t="s">
        <v>135</v>
      </c>
    </row>
    <row r="49" spans="1:2">
      <c r="A49" t="s">
        <v>144</v>
      </c>
    </row>
    <row r="50" spans="1:2">
      <c r="A50" s="8" t="s">
        <v>143</v>
      </c>
    </row>
    <row r="51" spans="1:2">
      <c r="A51" s="8" t="s">
        <v>141</v>
      </c>
    </row>
    <row r="52" spans="1:2">
      <c r="A52" s="50" t="s">
        <v>142</v>
      </c>
    </row>
    <row r="54" spans="1:2">
      <c r="A54" t="s">
        <v>165</v>
      </c>
      <c r="B54" t="s">
        <v>167</v>
      </c>
    </row>
    <row r="55" spans="1:2">
      <c r="A55" s="55" t="s">
        <v>43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55" t="s">
        <v>166</v>
      </c>
      <c r="B6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40625" defaultRowHeight="15"/>
  <sheetData>
    <row r="1" spans="2:5">
      <c r="B1" t="s">
        <v>109</v>
      </c>
    </row>
    <row r="2" spans="2:5">
      <c r="B2" s="21" t="s">
        <v>72</v>
      </c>
    </row>
    <row r="3" spans="2:5">
      <c r="C3" s="35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35">
        <v>5.7</v>
      </c>
      <c r="D5" s="22" t="s">
        <v>78</v>
      </c>
      <c r="E5" s="16"/>
    </row>
    <row r="6" spans="2:5">
      <c r="B6" s="21"/>
      <c r="C6" s="20">
        <v>7</v>
      </c>
      <c r="D6" s="33" t="s">
        <v>80</v>
      </c>
      <c r="E6" s="16"/>
    </row>
    <row r="7" spans="2:5">
      <c r="B7" s="21"/>
      <c r="C7" s="20">
        <v>8.1</v>
      </c>
      <c r="D7" s="33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3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3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3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3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29"/>
    </row>
    <row r="31" spans="2:5">
      <c r="B31" s="21"/>
      <c r="C31" s="18">
        <v>120</v>
      </c>
      <c r="D31" s="22" t="s">
        <v>105</v>
      </c>
      <c r="E31" s="29"/>
    </row>
    <row r="32" spans="2:5">
      <c r="B32" s="21"/>
      <c r="C32" s="19">
        <v>180</v>
      </c>
      <c r="D32" s="23" t="s">
        <v>106</v>
      </c>
      <c r="E32" s="30"/>
    </row>
    <row r="33" spans="2:5">
      <c r="B33" s="21"/>
      <c r="C33" s="19">
        <v>300</v>
      </c>
      <c r="D33" s="23" t="s">
        <v>89</v>
      </c>
      <c r="E33" s="30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17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17"/>
    </row>
    <row r="61" spans="2:5">
      <c r="C61" s="18" t="s">
        <v>40</v>
      </c>
      <c r="D61" s="23" t="s">
        <v>162</v>
      </c>
      <c r="E61" s="29"/>
    </row>
    <row r="62" spans="2:5">
      <c r="B62" s="21"/>
      <c r="C62" s="19">
        <v>0.01</v>
      </c>
      <c r="D62" s="23" t="s">
        <v>79</v>
      </c>
      <c r="E62" s="29"/>
    </row>
    <row r="63" spans="2:5">
      <c r="B63" s="21"/>
      <c r="C63" s="18">
        <v>0.04</v>
      </c>
      <c r="D63" s="23" t="s">
        <v>85</v>
      </c>
      <c r="E63" s="29"/>
    </row>
    <row r="64" spans="2:5">
      <c r="B64" s="21"/>
      <c r="C64" s="18">
        <v>0.1</v>
      </c>
      <c r="D64" s="23" t="s">
        <v>87</v>
      </c>
      <c r="E64" s="29"/>
    </row>
    <row r="65" spans="2:5">
      <c r="B65" s="25"/>
      <c r="C65" s="19">
        <v>0.4</v>
      </c>
      <c r="D65" s="23" t="s">
        <v>115</v>
      </c>
      <c r="E65" s="29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1"/>
      <c r="C68" s="19">
        <v>0.01</v>
      </c>
      <c r="D68" s="23" t="s">
        <v>79</v>
      </c>
    </row>
    <row r="69" spans="2:5">
      <c r="B69" s="21"/>
      <c r="C69" s="19">
        <v>0.09</v>
      </c>
      <c r="D69" s="23" t="s">
        <v>79</v>
      </c>
    </row>
    <row r="70" spans="2:5">
      <c r="B70" s="21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1"/>
      <c r="C72" s="19">
        <v>0.3</v>
      </c>
      <c r="D72" s="23" t="s">
        <v>87</v>
      </c>
    </row>
    <row r="73" spans="2:5">
      <c r="B73" s="34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4"/>
      <c r="C75" s="19">
        <v>0.01</v>
      </c>
      <c r="D75" s="23" t="s">
        <v>79</v>
      </c>
    </row>
    <row r="76" spans="2:5">
      <c r="B76" s="34"/>
      <c r="C76" s="19">
        <v>0.2</v>
      </c>
      <c r="D76" s="23" t="s">
        <v>83</v>
      </c>
    </row>
    <row r="77" spans="2:5">
      <c r="B77" s="34"/>
      <c r="C77" s="19">
        <v>1</v>
      </c>
      <c r="D77" s="23" t="s">
        <v>85</v>
      </c>
    </row>
    <row r="78" spans="2:5">
      <c r="B78" s="34"/>
      <c r="C78" s="19">
        <v>2</v>
      </c>
      <c r="D78" s="23" t="s">
        <v>115</v>
      </c>
    </row>
    <row r="79" spans="2:5">
      <c r="B79" s="21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1"/>
      <c r="C81" s="19">
        <v>1</v>
      </c>
      <c r="D81" s="23" t="s">
        <v>79</v>
      </c>
    </row>
    <row r="82" spans="2:4">
      <c r="B82" s="21"/>
      <c r="C82" s="19">
        <v>10</v>
      </c>
      <c r="D82" s="23" t="s">
        <v>79</v>
      </c>
    </row>
    <row r="83" spans="2:4">
      <c r="B83" s="21"/>
      <c r="C83" s="19">
        <v>50</v>
      </c>
      <c r="D83" s="23" t="s">
        <v>81</v>
      </c>
    </row>
    <row r="84" spans="2:4">
      <c r="B84" s="21"/>
      <c r="C84" s="19">
        <v>150</v>
      </c>
      <c r="D84" s="23" t="s">
        <v>82</v>
      </c>
    </row>
    <row r="85" spans="2:4">
      <c r="B85" s="21"/>
      <c r="C85" s="19">
        <v>200</v>
      </c>
      <c r="D85" s="23" t="s">
        <v>85</v>
      </c>
    </row>
    <row r="86" spans="2:4">
      <c r="B86" s="21"/>
      <c r="C86" s="19">
        <v>350</v>
      </c>
      <c r="D86" s="23" t="s">
        <v>87</v>
      </c>
    </row>
    <row r="87" spans="2:4">
      <c r="B87" s="21"/>
      <c r="C87" s="19">
        <v>500</v>
      </c>
      <c r="D87" s="23" t="s">
        <v>89</v>
      </c>
    </row>
    <row r="88" spans="2:4">
      <c r="B88" s="21" t="s">
        <v>77</v>
      </c>
    </row>
    <row r="89" spans="2:4">
      <c r="C89" s="19" t="s">
        <v>39</v>
      </c>
      <c r="D89" s="23" t="s">
        <v>162</v>
      </c>
    </row>
    <row r="90" spans="2:4">
      <c r="B90" s="21"/>
      <c r="C90" s="19">
        <v>1</v>
      </c>
      <c r="D90" s="23" t="s">
        <v>79</v>
      </c>
    </row>
    <row r="91" spans="2:4">
      <c r="B91" s="21"/>
      <c r="C91" s="19">
        <v>9</v>
      </c>
      <c r="D91" s="23" t="s">
        <v>79</v>
      </c>
    </row>
    <row r="92" spans="2:4">
      <c r="B92" s="21"/>
      <c r="C92" s="19">
        <v>10</v>
      </c>
      <c r="D92" s="23" t="s">
        <v>83</v>
      </c>
    </row>
    <row r="93" spans="2:4">
      <c r="B93" s="34"/>
      <c r="C93" s="19">
        <v>20</v>
      </c>
      <c r="D93" s="23" t="s">
        <v>82</v>
      </c>
    </row>
    <row r="94" spans="2:4">
      <c r="B94" s="34"/>
      <c r="C94" s="19">
        <v>30</v>
      </c>
      <c r="D94" s="23" t="s">
        <v>85</v>
      </c>
    </row>
    <row r="95" spans="2:4">
      <c r="B95" s="34"/>
      <c r="C95" s="19">
        <v>40</v>
      </c>
      <c r="D95" s="23" t="s">
        <v>87</v>
      </c>
    </row>
    <row r="96" spans="2:4">
      <c r="B96" s="34"/>
      <c r="C96" s="19">
        <v>50</v>
      </c>
      <c r="D96" s="23" t="s">
        <v>115</v>
      </c>
    </row>
    <row r="97" spans="2:4">
      <c r="B97" s="25" t="s">
        <v>90</v>
      </c>
      <c r="C97" s="18"/>
      <c r="D97" s="26"/>
    </row>
    <row r="98" spans="2:4">
      <c r="C98" s="19" t="s">
        <v>39</v>
      </c>
      <c r="D98" s="27" t="s">
        <v>75</v>
      </c>
    </row>
    <row r="99" spans="2:4">
      <c r="B99" s="25"/>
      <c r="C99" s="18">
        <v>1</v>
      </c>
      <c r="D99" s="26" t="s">
        <v>79</v>
      </c>
    </row>
    <row r="100" spans="2:4">
      <c r="B100" s="25"/>
      <c r="C100" s="19">
        <v>9</v>
      </c>
      <c r="D100" s="27" t="s">
        <v>79</v>
      </c>
    </row>
    <row r="101" spans="2:4">
      <c r="B101" s="25"/>
      <c r="C101" s="18">
        <v>10</v>
      </c>
      <c r="D101" s="27" t="s">
        <v>82</v>
      </c>
    </row>
    <row r="102" spans="2:4">
      <c r="B102" s="25"/>
      <c r="C102" s="19">
        <v>40</v>
      </c>
      <c r="D102" s="27" t="s">
        <v>85</v>
      </c>
    </row>
    <row r="103" spans="2:4">
      <c r="B103" s="25"/>
      <c r="C103" s="19">
        <v>50</v>
      </c>
      <c r="D103" s="27" t="s">
        <v>87</v>
      </c>
    </row>
    <row r="104" spans="2:4">
      <c r="B104" s="25" t="s">
        <v>94</v>
      </c>
      <c r="C104" s="18"/>
      <c r="D104" s="26"/>
    </row>
    <row r="105" spans="2:4">
      <c r="B105" s="25"/>
      <c r="C105" s="18">
        <v>-10</v>
      </c>
      <c r="D105" s="26" t="s">
        <v>95</v>
      </c>
    </row>
    <row r="106" spans="2:4">
      <c r="B106" s="25"/>
      <c r="C106" s="18">
        <v>-2</v>
      </c>
      <c r="D106" s="27" t="s">
        <v>112</v>
      </c>
    </row>
    <row r="107" spans="2:4">
      <c r="C107" s="19">
        <v>-1</v>
      </c>
      <c r="D107" s="27" t="s">
        <v>96</v>
      </c>
    </row>
    <row r="108" spans="2:4">
      <c r="B108" s="25"/>
      <c r="C108" s="28">
        <v>1</v>
      </c>
      <c r="D108" s="27" t="s">
        <v>97</v>
      </c>
    </row>
    <row r="109" spans="2:4">
      <c r="B109" s="25"/>
      <c r="C109" s="19">
        <v>2</v>
      </c>
      <c r="D109" s="27" t="s">
        <v>97</v>
      </c>
    </row>
    <row r="110" spans="2:4">
      <c r="B110" s="25"/>
      <c r="C110" s="19"/>
      <c r="D110" s="27"/>
    </row>
    <row r="111" spans="2:4">
      <c r="B111" s="25" t="s">
        <v>119</v>
      </c>
      <c r="C111" s="18" t="s">
        <v>36</v>
      </c>
      <c r="D111" s="26" t="s">
        <v>121</v>
      </c>
    </row>
    <row r="112" spans="2:4">
      <c r="C112" s="18" t="s">
        <v>39</v>
      </c>
      <c r="D112" s="26" t="s">
        <v>118</v>
      </c>
    </row>
    <row r="113" spans="2:4">
      <c r="B113" s="25" t="s">
        <v>120</v>
      </c>
      <c r="C113" s="18" t="s">
        <v>36</v>
      </c>
      <c r="D113" s="26" t="s">
        <v>122</v>
      </c>
    </row>
    <row r="114" spans="2:4">
      <c r="C114" s="18" t="s">
        <v>39</v>
      </c>
      <c r="D114" s="26" t="s">
        <v>118</v>
      </c>
    </row>
    <row r="115" spans="2:4">
      <c r="B115" s="25" t="s">
        <v>123</v>
      </c>
      <c r="C115" s="18" t="s">
        <v>43</v>
      </c>
      <c r="D115" s="26" t="s">
        <v>118</v>
      </c>
    </row>
    <row r="116" spans="2:4">
      <c r="B116" s="25"/>
      <c r="C116" s="18" t="s">
        <v>166</v>
      </c>
      <c r="D116" s="26" t="s">
        <v>121</v>
      </c>
    </row>
    <row r="117" spans="2:4">
      <c r="B117" s="25"/>
      <c r="C117" s="18">
        <v>1.1000000000000001</v>
      </c>
      <c r="D117" s="26" t="s">
        <v>121</v>
      </c>
    </row>
    <row r="118" spans="2:4">
      <c r="C118" s="18">
        <v>24</v>
      </c>
      <c r="D118" s="26" t="s">
        <v>121</v>
      </c>
    </row>
    <row r="119" spans="2:4">
      <c r="B119" s="25" t="s">
        <v>124</v>
      </c>
      <c r="C119" s="18" t="s">
        <v>43</v>
      </c>
      <c r="D119" s="26" t="s">
        <v>118</v>
      </c>
    </row>
    <row r="120" spans="2:4">
      <c r="B120" s="25"/>
      <c r="C120" s="18" t="s">
        <v>166</v>
      </c>
      <c r="D120" s="26" t="s">
        <v>122</v>
      </c>
    </row>
    <row r="121" spans="2:4">
      <c r="B121" s="25"/>
      <c r="C121" s="18">
        <v>1.1000000000000001</v>
      </c>
      <c r="D121" s="26" t="s">
        <v>122</v>
      </c>
    </row>
    <row r="122" spans="2:4">
      <c r="C122" s="18">
        <v>24</v>
      </c>
      <c r="D122" s="26" t="s">
        <v>122</v>
      </c>
    </row>
    <row r="123" spans="2:4">
      <c r="B123" s="21" t="s">
        <v>18</v>
      </c>
    </row>
    <row r="124" spans="2:4">
      <c r="C124" s="19" t="s">
        <v>41</v>
      </c>
      <c r="D124" s="23" t="s">
        <v>125</v>
      </c>
    </row>
    <row r="125" spans="2:4">
      <c r="B125" s="21"/>
      <c r="C125" s="19">
        <v>0.05</v>
      </c>
      <c r="D125" s="23" t="s">
        <v>125</v>
      </c>
    </row>
    <row r="126" spans="2:4">
      <c r="B126" s="21"/>
      <c r="C126" s="19">
        <v>0.3</v>
      </c>
      <c r="D126" s="23" t="s">
        <v>79</v>
      </c>
    </row>
    <row r="127" spans="2:4">
      <c r="B127" s="21"/>
      <c r="C127" s="19">
        <v>1</v>
      </c>
      <c r="D127" s="23" t="s">
        <v>83</v>
      </c>
    </row>
    <row r="128" spans="2:4">
      <c r="B128" s="34"/>
      <c r="C128" s="19">
        <v>2.5</v>
      </c>
      <c r="D128" s="23" t="s">
        <v>82</v>
      </c>
    </row>
    <row r="129" spans="2:4">
      <c r="B129" s="34"/>
      <c r="C129" s="19">
        <v>5</v>
      </c>
      <c r="D129" s="23" t="s">
        <v>85</v>
      </c>
    </row>
    <row r="130" spans="2:4">
      <c r="B130" s="34"/>
      <c r="C130" s="19">
        <v>20</v>
      </c>
      <c r="D130" s="23" t="s">
        <v>87</v>
      </c>
    </row>
    <row r="131" spans="2:4">
      <c r="B131" s="34"/>
      <c r="C131" s="19">
        <v>40</v>
      </c>
      <c r="D131" s="23" t="s">
        <v>89</v>
      </c>
    </row>
    <row r="132" spans="2:4">
      <c r="B132" s="21" t="s">
        <v>126</v>
      </c>
    </row>
    <row r="133" spans="2:4">
      <c r="C133" s="19" t="s">
        <v>38</v>
      </c>
      <c r="D133" s="23" t="s">
        <v>164</v>
      </c>
    </row>
    <row r="134" spans="2:4">
      <c r="B134" s="21"/>
      <c r="C134" s="19">
        <v>5</v>
      </c>
      <c r="D134" s="23" t="s">
        <v>164</v>
      </c>
    </row>
    <row r="135" spans="2:4">
      <c r="B135" s="21"/>
      <c r="C135" s="19">
        <v>75</v>
      </c>
      <c r="D135" s="23" t="s">
        <v>163</v>
      </c>
    </row>
    <row r="136" spans="2:4">
      <c r="B136" s="21"/>
      <c r="C136" s="19">
        <v>80</v>
      </c>
      <c r="D136" s="23" t="s">
        <v>155</v>
      </c>
    </row>
    <row r="137" spans="2:4">
      <c r="B137" s="21"/>
      <c r="C137" s="19">
        <v>85</v>
      </c>
      <c r="D137" s="23" t="s">
        <v>81</v>
      </c>
    </row>
    <row r="138" spans="2:4">
      <c r="B138" s="34"/>
      <c r="C138" s="19">
        <v>90</v>
      </c>
      <c r="D138" s="23" t="s">
        <v>153</v>
      </c>
    </row>
    <row r="139" spans="2:4">
      <c r="B139" s="34"/>
      <c r="C139" s="19">
        <v>95</v>
      </c>
      <c r="D139" s="23" t="s">
        <v>154</v>
      </c>
    </row>
    <row r="140" spans="2:4">
      <c r="B140" s="21" t="s">
        <v>127</v>
      </c>
    </row>
    <row r="141" spans="2:4">
      <c r="C141" s="19" t="s">
        <v>40</v>
      </c>
      <c r="D141" s="23" t="s">
        <v>162</v>
      </c>
    </row>
    <row r="142" spans="2:4">
      <c r="B142" s="21"/>
      <c r="C142" s="19">
        <v>0.01</v>
      </c>
      <c r="D142" s="23" t="s">
        <v>125</v>
      </c>
    </row>
    <row r="143" spans="2:4">
      <c r="B143" s="21"/>
      <c r="C143" s="19">
        <v>0.2</v>
      </c>
      <c r="D143" s="23" t="s">
        <v>79</v>
      </c>
    </row>
    <row r="144" spans="2:4">
      <c r="B144" s="21"/>
      <c r="C144" s="19">
        <v>0.6</v>
      </c>
      <c r="D144" s="23" t="s">
        <v>118</v>
      </c>
    </row>
    <row r="145" spans="2:4">
      <c r="B145" s="34"/>
      <c r="C145" s="19">
        <v>1.1000000000000001</v>
      </c>
      <c r="D145" s="23" t="s">
        <v>85</v>
      </c>
    </row>
    <row r="146" spans="2:4">
      <c r="B146" s="34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1" t="s">
        <v>159</v>
      </c>
    </row>
    <row r="149" spans="2:4">
      <c r="C149" s="19" t="s">
        <v>38</v>
      </c>
      <c r="D149" s="23" t="s">
        <v>125</v>
      </c>
    </row>
    <row r="150" spans="2:4">
      <c r="B150" s="21"/>
      <c r="C150" s="19">
        <v>5</v>
      </c>
      <c r="D150" s="23" t="s">
        <v>79</v>
      </c>
    </row>
    <row r="151" spans="2:4">
      <c r="B151" s="21"/>
      <c r="C151" s="19">
        <v>30</v>
      </c>
      <c r="D151" s="23" t="s">
        <v>81</v>
      </c>
    </row>
    <row r="152" spans="2:4">
      <c r="B152" s="21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53">
        <v>1</v>
      </c>
      <c r="B1" s="36"/>
      <c r="C1" s="36"/>
      <c r="D1" s="36"/>
      <c r="G1" t="s">
        <v>101</v>
      </c>
      <c r="H1" t="s">
        <v>102</v>
      </c>
      <c r="L1" t="s">
        <v>104</v>
      </c>
    </row>
    <row r="2" spans="1:13" ht="16.5" thickBot="1">
      <c r="A2" s="36"/>
      <c r="B2" s="39" t="s">
        <v>110</v>
      </c>
      <c r="C2" s="39" t="s">
        <v>111</v>
      </c>
      <c r="D2" s="36"/>
      <c r="F2" s="45">
        <v>5</v>
      </c>
      <c r="G2">
        <v>0.3</v>
      </c>
      <c r="H2" s="44">
        <v>5</v>
      </c>
      <c r="I2" s="44">
        <v>0.7</v>
      </c>
      <c r="L2">
        <v>-3</v>
      </c>
      <c r="M2" t="s">
        <v>112</v>
      </c>
    </row>
    <row r="3" spans="1:13">
      <c r="A3" t="s">
        <v>99</v>
      </c>
      <c r="B3" s="42">
        <f>'R-ALL'!D8</f>
        <v>0</v>
      </c>
      <c r="C3" s="40"/>
      <c r="D3" s="36"/>
      <c r="F3" s="45">
        <v>7.8571428571428577</v>
      </c>
      <c r="G3">
        <v>0.4</v>
      </c>
      <c r="H3" s="44">
        <v>7.8571428571428577</v>
      </c>
      <c r="I3" s="44">
        <v>0.8</v>
      </c>
      <c r="L3">
        <v>-0.6</v>
      </c>
      <c r="M3" t="s">
        <v>112</v>
      </c>
    </row>
    <row r="4" spans="1:13">
      <c r="A4" t="s">
        <v>6</v>
      </c>
      <c r="B4" s="42">
        <f>'R-ALL'!D10</f>
        <v>0</v>
      </c>
      <c r="C4" s="38" t="e">
        <f>VLOOKUP(B4,F2:G25,2)</f>
        <v>#N/A</v>
      </c>
      <c r="D4" s="36"/>
      <c r="F4" s="45">
        <v>10.714285714285715</v>
      </c>
      <c r="G4">
        <v>0.5</v>
      </c>
      <c r="H4" s="44">
        <v>10.714285714285715</v>
      </c>
      <c r="I4" s="44">
        <v>0.9</v>
      </c>
      <c r="L4">
        <v>-0.5</v>
      </c>
      <c r="M4" t="s">
        <v>113</v>
      </c>
    </row>
    <row r="5" spans="1:13" ht="15.75" thickBot="1">
      <c r="A5" s="37" t="s">
        <v>5</v>
      </c>
      <c r="B5" s="43">
        <f>'R-ALL'!D9</f>
        <v>0</v>
      </c>
      <c r="C5" s="38" t="e">
        <f>VLOOKUP(B5,H2:I25,2)</f>
        <v>#N/A</v>
      </c>
      <c r="D5" s="36"/>
      <c r="F5" s="45">
        <v>13.571428571428573</v>
      </c>
      <c r="G5">
        <v>0.6</v>
      </c>
      <c r="H5" s="44">
        <v>13.571428571428573</v>
      </c>
      <c r="I5" s="44">
        <v>1</v>
      </c>
      <c r="L5">
        <v>0.5</v>
      </c>
      <c r="M5" t="s">
        <v>113</v>
      </c>
    </row>
    <row r="6" spans="1:13" ht="18.75">
      <c r="A6" s="41" t="s">
        <v>104</v>
      </c>
      <c r="B6" s="41" t="e">
        <f>+B3+0.5+C4+C5-12.1</f>
        <v>#N/A</v>
      </c>
      <c r="C6" s="36"/>
      <c r="D6" s="36"/>
      <c r="F6" s="45">
        <v>16.428571428571431</v>
      </c>
      <c r="G6">
        <v>0.7</v>
      </c>
      <c r="H6" s="44">
        <v>16.428571428571431</v>
      </c>
      <c r="I6" s="44">
        <v>1.1000000000000001</v>
      </c>
      <c r="L6">
        <v>0.6</v>
      </c>
      <c r="M6" t="s">
        <v>114</v>
      </c>
    </row>
    <row r="7" spans="1:13">
      <c r="A7" s="36"/>
      <c r="B7" s="38" t="e">
        <f>VLOOKUP(B6,L2:M6,2)</f>
        <v>#N/A</v>
      </c>
      <c r="C7" s="36"/>
      <c r="D7" s="36"/>
      <c r="F7" s="45">
        <v>19.285714285714288</v>
      </c>
      <c r="G7">
        <v>0.8</v>
      </c>
      <c r="H7" s="44">
        <v>19.285714285714288</v>
      </c>
      <c r="I7" s="44">
        <v>1.2</v>
      </c>
    </row>
    <row r="8" spans="1:13">
      <c r="A8" s="36"/>
      <c r="B8" s="36"/>
      <c r="C8" s="36"/>
      <c r="D8" s="36"/>
      <c r="F8" s="45">
        <v>22.142857142857146</v>
      </c>
      <c r="G8">
        <v>0.9</v>
      </c>
      <c r="H8" s="44">
        <v>22.142857142857146</v>
      </c>
      <c r="I8" s="44">
        <v>1.3</v>
      </c>
    </row>
    <row r="9" spans="1:13" ht="15.75" thickBot="1">
      <c r="A9" s="53"/>
      <c r="B9" s="36"/>
      <c r="C9" s="36"/>
      <c r="D9" s="36"/>
      <c r="F9" s="45">
        <v>25</v>
      </c>
      <c r="G9">
        <v>1</v>
      </c>
      <c r="H9" s="44">
        <v>25</v>
      </c>
      <c r="I9" s="44">
        <v>1.4</v>
      </c>
    </row>
    <row r="10" spans="1:13" ht="16.5" thickBot="1">
      <c r="A10" s="36"/>
      <c r="B10" s="39"/>
      <c r="C10" s="39"/>
      <c r="D10" s="36"/>
      <c r="F10" s="45">
        <v>33.333333333333336</v>
      </c>
      <c r="G10">
        <v>1.1000000000000001</v>
      </c>
      <c r="H10" s="44">
        <v>33.33</v>
      </c>
      <c r="I10" s="44">
        <v>1.5</v>
      </c>
    </row>
    <row r="11" spans="1:13">
      <c r="B11" s="42"/>
      <c r="C11" s="40"/>
      <c r="D11" s="36"/>
      <c r="F11" s="45">
        <v>41.666666666666671</v>
      </c>
      <c r="G11">
        <v>1.2</v>
      </c>
      <c r="H11" s="44">
        <v>41.66</v>
      </c>
      <c r="I11" s="44">
        <v>1.6</v>
      </c>
    </row>
    <row r="12" spans="1:13">
      <c r="B12" s="42"/>
      <c r="C12" s="38"/>
      <c r="D12" s="36"/>
      <c r="F12" s="45">
        <v>50</v>
      </c>
      <c r="G12">
        <v>1.3</v>
      </c>
      <c r="H12" s="44">
        <v>50</v>
      </c>
      <c r="I12" s="44">
        <v>1.7</v>
      </c>
    </row>
    <row r="13" spans="1:13" ht="15.75" thickBot="1">
      <c r="A13" s="37"/>
      <c r="B13" s="43"/>
      <c r="C13" s="38"/>
      <c r="D13" s="36"/>
      <c r="F13" s="45">
        <v>62.5</v>
      </c>
      <c r="G13">
        <v>1.4</v>
      </c>
      <c r="H13" s="44">
        <v>62.5</v>
      </c>
      <c r="I13" s="44">
        <v>1.8</v>
      </c>
    </row>
    <row r="14" spans="1:13" ht="18.75">
      <c r="A14" s="41"/>
      <c r="B14" s="41"/>
      <c r="C14" s="36"/>
      <c r="D14" s="36"/>
      <c r="F14" s="45">
        <v>75</v>
      </c>
      <c r="G14">
        <v>1.5</v>
      </c>
      <c r="H14" s="44">
        <v>75</v>
      </c>
      <c r="I14" s="44">
        <v>1.9</v>
      </c>
    </row>
    <row r="15" spans="1:13">
      <c r="A15" s="36"/>
      <c r="B15" s="38"/>
      <c r="C15" s="36"/>
      <c r="D15" s="36"/>
      <c r="F15" s="45">
        <v>100</v>
      </c>
      <c r="G15">
        <v>1.6</v>
      </c>
      <c r="H15" s="44">
        <v>100</v>
      </c>
      <c r="I15" s="44">
        <v>2</v>
      </c>
    </row>
    <row r="16" spans="1:13">
      <c r="A16" s="36"/>
      <c r="B16" s="36"/>
      <c r="C16" s="36"/>
      <c r="D16" s="36"/>
      <c r="F16" s="45">
        <v>125</v>
      </c>
      <c r="G16">
        <v>1.7</v>
      </c>
      <c r="H16" s="44">
        <v>125</v>
      </c>
      <c r="I16" s="44">
        <v>2.1</v>
      </c>
    </row>
    <row r="17" spans="1:9" ht="15.75" thickBot="1">
      <c r="A17" s="53"/>
      <c r="B17" s="36"/>
      <c r="C17" s="36"/>
      <c r="D17" s="36"/>
      <c r="F17" s="45">
        <v>150</v>
      </c>
      <c r="G17">
        <v>1.8</v>
      </c>
      <c r="H17" s="44">
        <v>150</v>
      </c>
      <c r="I17" s="44">
        <v>2.2000000000000002</v>
      </c>
    </row>
    <row r="18" spans="1:9" ht="16.5" thickBot="1">
      <c r="A18" s="36"/>
      <c r="B18" s="39"/>
      <c r="C18" s="39"/>
      <c r="D18" s="36"/>
      <c r="F18" s="45">
        <v>200</v>
      </c>
      <c r="G18">
        <v>1.9</v>
      </c>
      <c r="H18" s="44">
        <v>200</v>
      </c>
      <c r="I18" s="44">
        <v>2.2999999999999998</v>
      </c>
    </row>
    <row r="19" spans="1:9">
      <c r="B19" s="42"/>
      <c r="C19" s="40"/>
      <c r="D19" s="36"/>
      <c r="F19" s="45">
        <v>250</v>
      </c>
      <c r="G19">
        <v>2</v>
      </c>
      <c r="H19" s="44">
        <v>250</v>
      </c>
      <c r="I19" s="44">
        <v>2.4</v>
      </c>
    </row>
    <row r="20" spans="1:9">
      <c r="B20" s="42"/>
      <c r="C20" s="38"/>
      <c r="D20" s="36"/>
      <c r="F20" s="45">
        <v>300</v>
      </c>
      <c r="G20">
        <v>2.1</v>
      </c>
      <c r="H20" s="44">
        <v>300</v>
      </c>
      <c r="I20" s="44">
        <v>2.5</v>
      </c>
    </row>
    <row r="21" spans="1:9" ht="15.75" thickBot="1">
      <c r="A21" s="37"/>
      <c r="B21" s="43"/>
      <c r="C21" s="38"/>
      <c r="D21" s="36"/>
      <c r="F21" s="45">
        <v>400</v>
      </c>
      <c r="G21">
        <v>2.2000000000000002</v>
      </c>
      <c r="H21" s="44">
        <v>400</v>
      </c>
      <c r="I21" s="44">
        <v>2.6</v>
      </c>
    </row>
    <row r="22" spans="1:9" ht="18.75">
      <c r="A22" s="41"/>
      <c r="B22" s="41"/>
      <c r="C22" s="36"/>
      <c r="D22" s="36"/>
      <c r="F22" s="45">
        <v>533.33333333333337</v>
      </c>
      <c r="G22">
        <v>2.2999999999999998</v>
      </c>
      <c r="H22" s="44">
        <v>533.33000000000004</v>
      </c>
      <c r="I22" s="44">
        <v>2.7</v>
      </c>
    </row>
    <row r="23" spans="1:9">
      <c r="A23" s="36"/>
      <c r="B23" s="38"/>
      <c r="C23" s="36"/>
      <c r="D23" s="36"/>
      <c r="F23" s="45">
        <v>666.66666666666674</v>
      </c>
      <c r="G23">
        <v>2.4</v>
      </c>
      <c r="H23" s="44">
        <v>666.66000000000008</v>
      </c>
      <c r="I23" s="44">
        <v>2.8</v>
      </c>
    </row>
    <row r="24" spans="1:9">
      <c r="A24" s="36"/>
      <c r="B24" s="36"/>
      <c r="C24" s="36"/>
      <c r="D24" s="36"/>
      <c r="F24" s="45">
        <v>800</v>
      </c>
      <c r="G24">
        <v>2.5</v>
      </c>
      <c r="H24" s="44">
        <v>800</v>
      </c>
      <c r="I24" s="44">
        <v>2.9</v>
      </c>
    </row>
    <row r="25" spans="1:9" ht="15.75" thickBot="1">
      <c r="A25" s="53"/>
      <c r="B25" s="36"/>
      <c r="C25" s="36"/>
      <c r="D25" s="36"/>
      <c r="F25" s="45">
        <v>1000</v>
      </c>
      <c r="G25">
        <v>2.6</v>
      </c>
      <c r="H25" s="44">
        <v>1000</v>
      </c>
      <c r="I25" s="44">
        <v>3</v>
      </c>
    </row>
    <row r="26" spans="1:9" ht="16.5" thickBot="1">
      <c r="A26" s="36"/>
      <c r="B26" s="39"/>
      <c r="C26" s="39"/>
      <c r="D26" s="36"/>
    </row>
    <row r="27" spans="1:9">
      <c r="B27" s="42"/>
      <c r="C27" s="40"/>
      <c r="D27" s="36"/>
    </row>
    <row r="28" spans="1:9">
      <c r="B28" s="42"/>
      <c r="C28" s="38"/>
      <c r="D28" s="36"/>
    </row>
    <row r="29" spans="1:9" ht="15.75" thickBot="1">
      <c r="A29" s="37"/>
      <c r="B29" s="43"/>
      <c r="C29" s="38"/>
      <c r="D29" s="36"/>
    </row>
    <row r="30" spans="1:9" ht="18.75">
      <c r="A30" s="41"/>
      <c r="B30" s="41"/>
      <c r="C30" s="36"/>
      <c r="D30" s="36"/>
    </row>
    <row r="31" spans="1:9">
      <c r="A31" s="36"/>
      <c r="B31" s="38"/>
      <c r="C31" s="36"/>
      <c r="D31" s="36"/>
    </row>
    <row r="32" spans="1:9">
      <c r="A32" s="36"/>
      <c r="B32" s="36"/>
      <c r="C32" s="36"/>
      <c r="D32" s="36"/>
    </row>
    <row r="33" spans="1:12" ht="15.75" thickBot="1">
      <c r="A33" s="53"/>
      <c r="B33" s="36"/>
      <c r="C33" s="36"/>
      <c r="D33" s="36"/>
      <c r="E33" s="53"/>
      <c r="F33" s="36"/>
      <c r="G33" s="36"/>
      <c r="H33" s="36"/>
      <c r="I33" s="53"/>
      <c r="J33" s="36"/>
      <c r="K33" s="36"/>
      <c r="L33" s="36"/>
    </row>
    <row r="34" spans="1:12" ht="16.5" thickBot="1">
      <c r="A34" s="36"/>
      <c r="B34" s="39"/>
      <c r="C34" s="39"/>
      <c r="D34" s="36"/>
      <c r="E34" s="36"/>
      <c r="F34" s="39"/>
      <c r="G34" s="39"/>
      <c r="H34" s="36"/>
      <c r="I34" s="36"/>
      <c r="J34" s="39"/>
      <c r="K34" s="39"/>
      <c r="L34" s="36"/>
    </row>
    <row r="35" spans="1:12">
      <c r="B35" s="42"/>
      <c r="C35" s="40"/>
      <c r="D35" s="36"/>
      <c r="F35" s="42"/>
      <c r="G35" s="40"/>
      <c r="H35" s="36"/>
      <c r="J35" s="42"/>
      <c r="K35" s="40"/>
      <c r="L35" s="36"/>
    </row>
    <row r="36" spans="1:12">
      <c r="B36" s="42"/>
      <c r="C36" s="38"/>
      <c r="D36" s="36"/>
      <c r="F36" s="42"/>
      <c r="G36" s="38"/>
      <c r="H36" s="36"/>
      <c r="J36" s="42"/>
      <c r="K36" s="38"/>
      <c r="L36" s="36"/>
    </row>
    <row r="37" spans="1:12" ht="15.75" thickBot="1">
      <c r="A37" s="37"/>
      <c r="B37" s="43"/>
      <c r="C37" s="38"/>
      <c r="D37" s="36"/>
      <c r="E37" s="37"/>
      <c r="F37" s="43"/>
      <c r="G37" s="38"/>
      <c r="H37" s="36"/>
      <c r="I37" s="37"/>
      <c r="J37" s="43"/>
      <c r="K37" s="38"/>
      <c r="L37" s="36"/>
    </row>
    <row r="38" spans="1:12" ht="18.75">
      <c r="A38" s="41"/>
      <c r="B38" s="41"/>
      <c r="C38" s="36"/>
      <c r="D38" s="36"/>
      <c r="E38" s="41"/>
      <c r="F38" s="41"/>
      <c r="G38" s="36"/>
      <c r="H38" s="36"/>
      <c r="I38" s="41"/>
      <c r="J38" s="41"/>
      <c r="K38" s="36"/>
      <c r="L38" s="36"/>
    </row>
    <row r="39" spans="1:12">
      <c r="A39" s="36"/>
      <c r="B39" s="38"/>
      <c r="C39" s="36"/>
      <c r="D39" s="36"/>
      <c r="E39" s="36"/>
      <c r="F39" s="38"/>
      <c r="G39" s="36"/>
      <c r="H39" s="36"/>
      <c r="I39" s="36"/>
      <c r="J39" s="38"/>
      <c r="K39" s="36"/>
      <c r="L39" s="36"/>
    </row>
    <row r="40" spans="1:1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7">
      <c r="B1" s="90" t="s">
        <v>0</v>
      </c>
      <c r="J1" s="12" t="str">
        <f ca="1">'R-ALL'!J1</f>
        <v>Rev4.0</v>
      </c>
    </row>
    <row r="2" spans="1:11">
      <c r="J2" s="12"/>
    </row>
    <row r="3" spans="1:11">
      <c r="B3" s="66" t="s">
        <v>59</v>
      </c>
      <c r="C3" s="68"/>
      <c r="D3" s="68"/>
      <c r="E3" s="68"/>
      <c r="F3" s="69"/>
      <c r="G3" s="69"/>
      <c r="H3" s="63" t="s">
        <v>148</v>
      </c>
      <c r="I3" s="68"/>
      <c r="J3" s="64" t="s">
        <v>149</v>
      </c>
    </row>
    <row r="4" spans="1:11">
      <c r="B4" s="67" t="s">
        <v>58</v>
      </c>
      <c r="C4" s="68"/>
      <c r="D4" s="68"/>
      <c r="E4" s="68"/>
      <c r="F4" s="69"/>
      <c r="G4" s="69"/>
      <c r="H4" s="63" t="s">
        <v>56</v>
      </c>
      <c r="I4" s="68"/>
      <c r="J4" s="65">
        <f ca="1">TODAY()</f>
        <v>45187</v>
      </c>
    </row>
    <row r="5" spans="1:11">
      <c r="B5" s="63" t="s">
        <v>131</v>
      </c>
      <c r="C5" s="64" t="s">
        <v>134</v>
      </c>
      <c r="D5" s="68"/>
      <c r="E5" s="68"/>
      <c r="F5" s="69"/>
      <c r="G5" s="69"/>
      <c r="H5" s="63" t="s">
        <v>57</v>
      </c>
      <c r="I5" s="68"/>
      <c r="J5" s="65">
        <f ca="1">TODAY()</f>
        <v>45187</v>
      </c>
    </row>
    <row r="6" spans="1:11">
      <c r="B6" s="6"/>
      <c r="C6" s="51"/>
      <c r="D6" s="52"/>
      <c r="E6" s="51"/>
      <c r="F6" s="51"/>
      <c r="G6" s="51"/>
      <c r="H6" s="8"/>
      <c r="I6" s="51"/>
      <c r="J6" s="51"/>
    </row>
    <row r="7" spans="1:11" s="61" customFormat="1">
      <c r="A7" s="70"/>
      <c r="B7" s="71" t="s">
        <v>1</v>
      </c>
      <c r="C7" s="72" t="s">
        <v>2</v>
      </c>
      <c r="D7" s="72" t="s">
        <v>61</v>
      </c>
      <c r="E7" s="72" t="s">
        <v>196</v>
      </c>
      <c r="F7" s="72" t="s">
        <v>197</v>
      </c>
      <c r="G7" s="94" t="s">
        <v>44</v>
      </c>
      <c r="H7" s="95"/>
      <c r="I7" s="95"/>
      <c r="J7" s="96"/>
      <c r="K7" s="68"/>
    </row>
    <row r="8" spans="1:11" s="61" customFormat="1">
      <c r="A8" s="70"/>
      <c r="B8" s="73" t="s">
        <v>3</v>
      </c>
      <c r="C8" s="74" t="s">
        <v>23</v>
      </c>
      <c r="D8" s="75"/>
      <c r="E8" s="74" t="s">
        <v>62</v>
      </c>
      <c r="F8" s="74" t="s">
        <v>23</v>
      </c>
      <c r="G8" s="74" t="e">
        <f>VLOOKUP(D8,Lookup!C3:D7,2)</f>
        <v>#N/A</v>
      </c>
      <c r="H8" s="91"/>
      <c r="I8" s="92"/>
      <c r="J8" s="93"/>
      <c r="K8" s="68"/>
    </row>
    <row r="9" spans="1:11" s="61" customFormat="1">
      <c r="A9" s="70"/>
      <c r="B9" s="73" t="s">
        <v>5</v>
      </c>
      <c r="C9" s="73" t="s">
        <v>198</v>
      </c>
      <c r="D9" s="76"/>
      <c r="E9" s="74" t="s">
        <v>23</v>
      </c>
      <c r="F9" s="74" t="s">
        <v>23</v>
      </c>
      <c r="G9" s="74" t="e">
        <f>VLOOKUP(D9,Lookup!C18:D25,2)</f>
        <v>#N/A</v>
      </c>
      <c r="H9" s="91"/>
      <c r="I9" s="92"/>
      <c r="J9" s="93"/>
      <c r="K9" s="68"/>
    </row>
    <row r="10" spans="1:11" s="61" customFormat="1">
      <c r="A10" s="70"/>
      <c r="B10" s="73" t="s">
        <v>6</v>
      </c>
      <c r="C10" s="73" t="s">
        <v>198</v>
      </c>
      <c r="D10" s="76"/>
      <c r="E10" s="74" t="s">
        <v>63</v>
      </c>
      <c r="F10" s="74" t="s">
        <v>23</v>
      </c>
      <c r="G10" s="74" t="e">
        <f>VLOOKUP(D10,Lookup!C27:D33,2)</f>
        <v>#N/A</v>
      </c>
      <c r="H10" s="91"/>
      <c r="I10" s="92"/>
      <c r="J10" s="93"/>
      <c r="K10" s="68"/>
    </row>
    <row r="11" spans="1:11" s="61" customFormat="1">
      <c r="A11" s="70"/>
      <c r="B11" s="73" t="s">
        <v>14</v>
      </c>
      <c r="C11" s="73" t="s">
        <v>199</v>
      </c>
      <c r="D11" s="76">
        <f>2*(D9-(5*10^(D8-10)))/(1+(0.94*10^(D8-10)))*10^(6-D8)</f>
        <v>-9.9999999990600013E-4</v>
      </c>
      <c r="E11" s="74" t="s">
        <v>23</v>
      </c>
      <c r="F11" s="74" t="s">
        <v>23</v>
      </c>
      <c r="G11" s="74" t="e">
        <f>VLOOKUP(D11,Lookup!C96:D101,2)</f>
        <v>#N/A</v>
      </c>
      <c r="H11" s="91" t="s">
        <v>150</v>
      </c>
      <c r="I11" s="92"/>
      <c r="J11" s="93"/>
      <c r="K11" s="68"/>
    </row>
    <row r="12" spans="1:11" s="61" customFormat="1">
      <c r="A12" s="70"/>
      <c r="B12" s="73" t="s">
        <v>116</v>
      </c>
      <c r="C12" s="74" t="s">
        <v>23</v>
      </c>
      <c r="D12" s="75" t="e">
        <f>+D8+0.5+VLOOKUP(D9,LSI!$F$2:$G$25,2)+VLOOKUP(D10,LSI!$H$2:$I$25,2)-12.1</f>
        <v>#N/A</v>
      </c>
      <c r="E12" s="74" t="s">
        <v>23</v>
      </c>
      <c r="F12" s="74" t="s">
        <v>23</v>
      </c>
      <c r="G12" s="74" t="e">
        <f>VLOOKUP(D12,Lookup!C103:D107,2)</f>
        <v>#N/A</v>
      </c>
      <c r="H12" s="91" t="s">
        <v>150</v>
      </c>
      <c r="I12" s="92"/>
      <c r="J12" s="93"/>
      <c r="K12" s="68"/>
    </row>
    <row r="13" spans="1:11" s="61" customFormat="1">
      <c r="A13" s="70"/>
      <c r="B13" s="73" t="s">
        <v>9</v>
      </c>
      <c r="C13" s="73" t="s">
        <v>200</v>
      </c>
      <c r="D13" s="76"/>
      <c r="E13" s="74" t="s">
        <v>23</v>
      </c>
      <c r="F13" s="74" t="s">
        <v>23</v>
      </c>
      <c r="G13" s="74" t="e">
        <f>VLOOKUP(D13,Lookup!C43:D50,2)</f>
        <v>#N/A</v>
      </c>
      <c r="H13" s="91"/>
      <c r="I13" s="92"/>
      <c r="J13" s="93"/>
      <c r="K13" s="68"/>
    </row>
    <row r="14" spans="1:11" s="61" customFormat="1">
      <c r="A14" s="70"/>
      <c r="B14" s="73" t="s">
        <v>10</v>
      </c>
      <c r="C14" s="73" t="s">
        <v>24</v>
      </c>
      <c r="D14" s="74"/>
      <c r="E14" s="74" t="s">
        <v>64</v>
      </c>
      <c r="F14" s="74" t="s">
        <v>23</v>
      </c>
      <c r="G14" s="74" t="e">
        <f>VLOOKUP(D14,Lookup!C52:D59,2)</f>
        <v>#N/A</v>
      </c>
      <c r="H14" s="91"/>
      <c r="I14" s="92"/>
      <c r="J14" s="93"/>
      <c r="K14" s="68"/>
    </row>
    <row r="15" spans="1:11" s="61" customFormat="1">
      <c r="A15" s="70"/>
      <c r="B15" s="73" t="s">
        <v>11</v>
      </c>
      <c r="C15" s="73" t="s">
        <v>24</v>
      </c>
      <c r="D15" s="74"/>
      <c r="E15" s="74" t="s">
        <v>65</v>
      </c>
      <c r="F15" s="74">
        <v>0.4</v>
      </c>
      <c r="G15" s="74" t="e">
        <f>VLOOKUP(D15,Lookup!C61:D65,2)</f>
        <v>#N/A</v>
      </c>
      <c r="H15" s="91" t="s">
        <v>66</v>
      </c>
      <c r="I15" s="92"/>
      <c r="J15" s="93"/>
      <c r="K15" s="68"/>
    </row>
    <row r="16" spans="1:11" s="61" customFormat="1">
      <c r="A16" s="70"/>
      <c r="B16" s="73" t="s">
        <v>4</v>
      </c>
      <c r="C16" s="73" t="s">
        <v>24</v>
      </c>
      <c r="D16" s="76"/>
      <c r="E16" s="74" t="s">
        <v>67</v>
      </c>
      <c r="F16" s="74" t="s">
        <v>23</v>
      </c>
      <c r="G16" s="74" t="e">
        <f>VLOOKUP(D16,Lookup!C9:D16,2)</f>
        <v>#N/A</v>
      </c>
      <c r="H16" s="91" t="s">
        <v>150</v>
      </c>
      <c r="I16" s="92"/>
      <c r="J16" s="93"/>
      <c r="K16" s="68"/>
    </row>
    <row r="17" spans="1:11" s="61" customFormat="1">
      <c r="A17" s="70"/>
      <c r="B17" s="73" t="s">
        <v>18</v>
      </c>
      <c r="C17" s="73" t="s">
        <v>25</v>
      </c>
      <c r="D17" s="75"/>
      <c r="E17" s="74" t="s">
        <v>69</v>
      </c>
      <c r="F17" s="74" t="s">
        <v>23</v>
      </c>
      <c r="G17" s="74" t="e">
        <f>VLOOKUP(D17,Lookup!C124:D131,2)</f>
        <v>#N/A</v>
      </c>
      <c r="H17" s="91"/>
      <c r="I17" s="92"/>
      <c r="J17" s="93"/>
      <c r="K17" s="68"/>
    </row>
    <row r="18" spans="1:11" s="61" customFormat="1">
      <c r="A18" s="70"/>
      <c r="B18" s="73" t="s">
        <v>19</v>
      </c>
      <c r="C18" s="73" t="s">
        <v>203</v>
      </c>
      <c r="D18" s="75"/>
      <c r="E18" s="74" t="s">
        <v>23</v>
      </c>
      <c r="F18" s="74" t="s">
        <v>23</v>
      </c>
      <c r="G18" s="74" t="e">
        <f>VLOOKUP(D18,Lookup!C133:D139,2)</f>
        <v>#N/A</v>
      </c>
      <c r="H18" s="91"/>
      <c r="I18" s="92"/>
      <c r="J18" s="93"/>
      <c r="K18" s="68"/>
    </row>
    <row r="19" spans="1:11" s="61" customFormat="1">
      <c r="A19" s="70"/>
      <c r="B19" s="70"/>
      <c r="C19" s="70"/>
      <c r="D19" s="83"/>
      <c r="E19" s="62"/>
      <c r="F19" s="62"/>
      <c r="G19" s="62"/>
      <c r="H19" s="63"/>
      <c r="I19" s="63"/>
      <c r="J19" s="63"/>
      <c r="K19" s="68"/>
    </row>
    <row r="20" spans="1:11" s="61" customFormat="1">
      <c r="A20" s="70"/>
      <c r="B20" s="77" t="s">
        <v>204</v>
      </c>
      <c r="C20" s="70"/>
      <c r="D20" s="70"/>
      <c r="E20" s="70"/>
      <c r="F20" s="70"/>
      <c r="G20" s="70"/>
      <c r="H20" s="70"/>
      <c r="I20" s="70"/>
      <c r="J20" s="70"/>
      <c r="K20" s="68"/>
    </row>
    <row r="21" spans="1:11" s="61" customFormat="1">
      <c r="A21" s="70"/>
      <c r="B21" s="63" t="s">
        <v>161</v>
      </c>
      <c r="C21" s="63"/>
      <c r="K21" s="68"/>
    </row>
    <row r="22" spans="1:11" s="61" customFormat="1">
      <c r="A22" s="70"/>
      <c r="B22" s="63" t="s">
        <v>140</v>
      </c>
      <c r="K22" s="68"/>
    </row>
    <row r="23" spans="1:11" s="61" customFormat="1">
      <c r="A23" s="70"/>
      <c r="B23" s="63" t="s">
        <v>187</v>
      </c>
      <c r="K23" s="68"/>
    </row>
    <row r="24" spans="1:11" s="61" customFormat="1">
      <c r="A24" s="70"/>
      <c r="B24" s="63" t="s">
        <v>142</v>
      </c>
      <c r="K24" s="68"/>
    </row>
    <row r="25" spans="1:11" s="61" customFormat="1">
      <c r="A25" s="70"/>
      <c r="B25" s="63" t="s">
        <v>145</v>
      </c>
      <c r="C25" s="63"/>
      <c r="K25" s="68"/>
    </row>
    <row r="26" spans="1:11" s="61" customFormat="1">
      <c r="A26" s="70"/>
      <c r="B26" s="63"/>
      <c r="C26" s="63"/>
      <c r="K26" s="68"/>
    </row>
    <row r="27" spans="1:11" s="61" customFormat="1">
      <c r="A27" s="70"/>
      <c r="B27" s="78" t="s">
        <v>196</v>
      </c>
      <c r="C27" s="79" t="s">
        <v>194</v>
      </c>
      <c r="D27" s="80"/>
      <c r="E27" s="80"/>
      <c r="F27" s="80"/>
      <c r="G27" s="80"/>
      <c r="H27" s="80"/>
      <c r="I27" s="80"/>
      <c r="J27" s="80"/>
      <c r="K27" s="68"/>
    </row>
    <row r="28" spans="1:11" s="61" customFormat="1">
      <c r="A28" s="70"/>
      <c r="B28" s="77" t="s">
        <v>197</v>
      </c>
      <c r="C28" s="98" t="s">
        <v>195</v>
      </c>
      <c r="D28" s="98"/>
      <c r="E28" s="98"/>
      <c r="F28" s="98"/>
      <c r="G28" s="98"/>
      <c r="H28" s="98"/>
      <c r="I28" s="98"/>
      <c r="J28" s="98"/>
      <c r="K28" s="68"/>
    </row>
    <row r="29" spans="1:11" s="61" customFormat="1">
      <c r="A29" s="70"/>
      <c r="B29" s="77" t="s">
        <v>24</v>
      </c>
      <c r="C29" s="97" t="s">
        <v>205</v>
      </c>
      <c r="D29" s="98"/>
      <c r="E29" s="98"/>
      <c r="F29" s="98"/>
      <c r="G29" s="98"/>
      <c r="H29" s="98"/>
      <c r="I29" s="98"/>
      <c r="J29" s="98"/>
      <c r="K29" s="68"/>
    </row>
    <row r="30" spans="1:11" s="61" customFormat="1">
      <c r="A30" s="70"/>
      <c r="B30" s="77"/>
      <c r="C30" s="84"/>
      <c r="D30" s="63"/>
      <c r="E30" s="63"/>
      <c r="F30" s="63"/>
      <c r="G30" s="63"/>
      <c r="H30" s="63"/>
      <c r="I30" s="63"/>
      <c r="J30" s="63"/>
      <c r="K30" s="68"/>
    </row>
    <row r="31" spans="1:11" s="61" customFormat="1">
      <c r="A31" s="70"/>
      <c r="B31" s="70"/>
      <c r="C31" s="62"/>
      <c r="D31" s="62"/>
      <c r="E31" s="62"/>
      <c r="F31" s="62"/>
      <c r="G31" s="62"/>
      <c r="H31" s="62"/>
      <c r="I31" s="62"/>
      <c r="J31" s="62"/>
      <c r="K31" s="68"/>
    </row>
    <row r="32" spans="1:11" s="61" customFormat="1">
      <c r="A32" s="70"/>
      <c r="B32" s="70"/>
      <c r="C32" s="62"/>
      <c r="D32" s="62"/>
      <c r="E32" s="62"/>
      <c r="F32" s="62"/>
      <c r="G32" s="62"/>
      <c r="H32" s="62"/>
      <c r="I32" s="62"/>
      <c r="J32" s="62"/>
      <c r="K32" s="68"/>
    </row>
    <row r="33" spans="1:11" s="61" customFormat="1">
      <c r="A33" s="70"/>
      <c r="B33" s="70" t="s">
        <v>192</v>
      </c>
      <c r="C33" s="62"/>
      <c r="D33" s="62"/>
      <c r="E33" s="62"/>
      <c r="F33" s="62"/>
      <c r="G33" s="62"/>
      <c r="H33" s="62"/>
      <c r="I33" s="62"/>
      <c r="J33" s="62"/>
      <c r="K33" s="68"/>
    </row>
    <row r="34" spans="1:11" s="61" customFormat="1">
      <c r="A34" s="70"/>
      <c r="B34" s="70" t="s">
        <v>193</v>
      </c>
      <c r="C34" s="62"/>
      <c r="D34" s="62"/>
      <c r="E34" s="62"/>
      <c r="F34" s="62"/>
      <c r="G34" s="62"/>
      <c r="H34" s="62"/>
      <c r="I34" s="62"/>
      <c r="J34" s="62"/>
      <c r="K34" s="68"/>
    </row>
    <row r="35" spans="1:11" s="61" customFormat="1">
      <c r="A35" s="70"/>
      <c r="B35" s="70" t="s">
        <v>146</v>
      </c>
      <c r="C35" s="62"/>
      <c r="D35" s="62"/>
      <c r="E35" s="62"/>
      <c r="F35" s="62"/>
      <c r="G35" s="62"/>
      <c r="H35" s="62"/>
      <c r="I35" s="62"/>
      <c r="J35" s="62"/>
      <c r="K35" s="68"/>
    </row>
    <row r="36" spans="1:11" s="61" customFormat="1">
      <c r="A36" s="70"/>
      <c r="B36" s="81" t="s">
        <v>188</v>
      </c>
      <c r="C36" s="62"/>
      <c r="D36" s="62"/>
      <c r="E36" s="62"/>
      <c r="F36" s="62"/>
      <c r="G36" s="62"/>
      <c r="H36" s="62"/>
      <c r="I36" s="62"/>
      <c r="J36" s="62"/>
      <c r="K36" s="68"/>
    </row>
    <row r="37" spans="1:11" s="61" customFormat="1">
      <c r="A37" s="70"/>
      <c r="B37" s="68"/>
      <c r="C37" s="68"/>
      <c r="D37" s="68"/>
      <c r="E37" s="68"/>
      <c r="F37" s="68"/>
      <c r="G37" s="68"/>
      <c r="H37" s="68"/>
      <c r="I37" s="68"/>
      <c r="J37" s="68"/>
      <c r="K37" s="68"/>
    </row>
    <row r="38" spans="1:11" s="61" customFormat="1">
      <c r="A38" s="70"/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:G19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7">
      <c r="B1" s="90" t="s">
        <v>0</v>
      </c>
      <c r="J1" s="12" t="str">
        <f ca="1">'R-ALL'!J1</f>
        <v>Rev4.0</v>
      </c>
    </row>
    <row r="2" spans="1:10">
      <c r="J2" s="12"/>
    </row>
    <row r="3" spans="1:10">
      <c r="B3" s="66" t="s">
        <v>211</v>
      </c>
      <c r="C3" s="68"/>
      <c r="D3" s="68"/>
      <c r="E3" s="68"/>
      <c r="F3" s="69"/>
      <c r="G3" s="69"/>
      <c r="H3" s="63" t="s">
        <v>148</v>
      </c>
      <c r="I3" s="68"/>
      <c r="J3" s="64" t="s">
        <v>207</v>
      </c>
    </row>
    <row r="4" spans="1:10">
      <c r="B4" s="67" t="s">
        <v>206</v>
      </c>
      <c r="C4" s="68"/>
      <c r="D4" s="68"/>
      <c r="E4" s="68"/>
      <c r="F4" s="69"/>
      <c r="G4" s="69"/>
      <c r="H4" s="63" t="s">
        <v>56</v>
      </c>
      <c r="I4" s="68"/>
      <c r="J4" s="65">
        <v>44602</v>
      </c>
    </row>
    <row r="5" spans="1:10">
      <c r="B5" s="63" t="s">
        <v>131</v>
      </c>
      <c r="C5" s="64" t="s">
        <v>133</v>
      </c>
      <c r="D5" s="68"/>
      <c r="E5" s="68"/>
      <c r="F5" s="69"/>
      <c r="G5" s="69"/>
      <c r="H5" s="63" t="s">
        <v>57</v>
      </c>
      <c r="I5" s="68"/>
      <c r="J5" s="65">
        <f ca="1">TODAY()</f>
        <v>45187</v>
      </c>
    </row>
    <row r="6" spans="1:10">
      <c r="B6" s="6"/>
      <c r="C6" s="6"/>
      <c r="D6" s="52"/>
      <c r="E6" s="51"/>
      <c r="F6" s="51"/>
      <c r="G6" s="51"/>
      <c r="H6" s="51"/>
      <c r="I6" s="51"/>
      <c r="J6" s="51"/>
    </row>
    <row r="7" spans="1:10">
      <c r="A7" s="3"/>
      <c r="B7" s="3"/>
      <c r="C7" s="7"/>
      <c r="D7" s="51"/>
      <c r="E7" s="7">
        <v>1</v>
      </c>
      <c r="F7" s="7">
        <v>2</v>
      </c>
      <c r="G7" s="7">
        <v>3</v>
      </c>
      <c r="H7" s="7">
        <v>4</v>
      </c>
    </row>
    <row r="8" spans="1:10" s="61" customFormat="1">
      <c r="A8" s="70"/>
      <c r="B8" s="71" t="s">
        <v>1</v>
      </c>
      <c r="C8" s="72" t="s">
        <v>2</v>
      </c>
      <c r="D8" s="72" t="s">
        <v>196</v>
      </c>
      <c r="E8" s="72" t="s">
        <v>129</v>
      </c>
      <c r="F8" s="72" t="s">
        <v>130</v>
      </c>
      <c r="G8" s="72" t="s">
        <v>22</v>
      </c>
      <c r="H8" s="72" t="s">
        <v>28</v>
      </c>
    </row>
    <row r="9" spans="1:10" s="61" customFormat="1">
      <c r="A9" s="70"/>
      <c r="B9" s="73" t="s">
        <v>3</v>
      </c>
      <c r="C9" s="74" t="s">
        <v>23</v>
      </c>
      <c r="D9" s="74" t="s">
        <v>62</v>
      </c>
      <c r="E9" s="75">
        <v>7.1</v>
      </c>
      <c r="F9" s="75">
        <v>7.3</v>
      </c>
      <c r="G9" s="75">
        <v>7.6</v>
      </c>
      <c r="H9" s="75">
        <v>7.2</v>
      </c>
    </row>
    <row r="10" spans="1:10" s="61" customFormat="1">
      <c r="A10" s="70"/>
      <c r="B10" s="73" t="s">
        <v>5</v>
      </c>
      <c r="C10" s="73" t="s">
        <v>198</v>
      </c>
      <c r="D10" s="74" t="s">
        <v>23</v>
      </c>
      <c r="E10" s="74">
        <v>75</v>
      </c>
      <c r="F10" s="74">
        <v>65</v>
      </c>
      <c r="G10" s="74">
        <v>60</v>
      </c>
      <c r="H10" s="74">
        <v>20</v>
      </c>
    </row>
    <row r="11" spans="1:10" s="61" customFormat="1">
      <c r="A11" s="70"/>
      <c r="B11" s="73" t="s">
        <v>6</v>
      </c>
      <c r="C11" s="73" t="s">
        <v>198</v>
      </c>
      <c r="D11" s="74" t="s">
        <v>63</v>
      </c>
      <c r="E11" s="74">
        <v>5</v>
      </c>
      <c r="F11" s="74">
        <v>15</v>
      </c>
      <c r="G11" s="74" t="s">
        <v>38</v>
      </c>
      <c r="H11" s="74" t="s">
        <v>38</v>
      </c>
    </row>
    <row r="12" spans="1:10" s="61" customFormat="1">
      <c r="A12" s="70"/>
      <c r="B12" s="73" t="s">
        <v>14</v>
      </c>
      <c r="C12" s="73" t="s">
        <v>199</v>
      </c>
      <c r="D12" s="74" t="s">
        <v>23</v>
      </c>
      <c r="E12" s="76">
        <f>2*(E10-(5*10^(E9-10)))/(1+(0.94*10^(E9-10)))*10^(6-E9)</f>
        <v>11.899841368930305</v>
      </c>
      <c r="F12" s="76">
        <f t="shared" ref="F12:H12" si="0">2*(F10-(5*10^(F9-10)))/(1+(0.94*10^(F9-10)))*10^(6-F9)</f>
        <v>6.5022387854636685</v>
      </c>
      <c r="G12" s="76">
        <f t="shared" si="0"/>
        <v>3.0020295007890119</v>
      </c>
      <c r="H12" s="76">
        <f t="shared" si="0"/>
        <v>2.5190764588177541</v>
      </c>
    </row>
    <row r="13" spans="1:10" s="61" customFormat="1">
      <c r="A13" s="70"/>
      <c r="B13" s="73" t="s">
        <v>17</v>
      </c>
      <c r="C13" s="74" t="s">
        <v>23</v>
      </c>
      <c r="D13" s="74" t="s">
        <v>23</v>
      </c>
      <c r="E13" s="75">
        <f>+E9+0.5+VLOOKUP(E10,LSI!$F$2:$G$25,2)+VLOOKUP(E11,LSI!$H$2:$I$25,2)-12.1</f>
        <v>-2.3000000000000007</v>
      </c>
      <c r="F13" s="75">
        <f>+F9+0.5+VLOOKUP(F10,LSI!$F$2:$G$25,2)+VLOOKUP(F11,LSI!$H$2:$I$25,2)-12.1</f>
        <v>-1.9000000000000004</v>
      </c>
      <c r="G13" s="75">
        <v>-2</v>
      </c>
      <c r="H13" s="75">
        <v>-2.9000000000000004</v>
      </c>
    </row>
    <row r="14" spans="1:10" s="61" customFormat="1">
      <c r="A14" s="70"/>
      <c r="B14" s="73" t="s">
        <v>10</v>
      </c>
      <c r="C14" s="73" t="s">
        <v>24</v>
      </c>
      <c r="D14" s="74" t="s">
        <v>64</v>
      </c>
      <c r="E14" s="74">
        <v>4.5</v>
      </c>
      <c r="F14" s="74">
        <v>0.31</v>
      </c>
      <c r="G14" s="74">
        <v>0.17</v>
      </c>
      <c r="H14" s="74">
        <v>0.04</v>
      </c>
    </row>
    <row r="15" spans="1:10" s="61" customFormat="1">
      <c r="A15" s="70"/>
      <c r="B15" s="73" t="s">
        <v>11</v>
      </c>
      <c r="C15" s="73" t="s">
        <v>24</v>
      </c>
      <c r="D15" s="74" t="s">
        <v>65</v>
      </c>
      <c r="E15" s="74">
        <v>0.01</v>
      </c>
      <c r="F15" s="74">
        <v>0.02</v>
      </c>
      <c r="G15" s="74" t="s">
        <v>40</v>
      </c>
      <c r="H15" s="74" t="s">
        <v>40</v>
      </c>
    </row>
    <row r="16" spans="1:10" s="61" customFormat="1">
      <c r="A16" s="70"/>
      <c r="B16" s="73" t="s">
        <v>4</v>
      </c>
      <c r="C16" s="73" t="s">
        <v>24</v>
      </c>
      <c r="D16" s="74" t="s">
        <v>67</v>
      </c>
      <c r="E16" s="74">
        <v>300</v>
      </c>
      <c r="F16" s="74">
        <v>270</v>
      </c>
      <c r="G16" s="74">
        <v>300</v>
      </c>
      <c r="H16" s="74">
        <v>350</v>
      </c>
    </row>
    <row r="17" spans="1:11" s="61" customFormat="1">
      <c r="A17" s="70"/>
      <c r="B17" s="73" t="s">
        <v>15</v>
      </c>
      <c r="C17" s="73" t="s">
        <v>24</v>
      </c>
      <c r="D17" s="74" t="s">
        <v>68</v>
      </c>
      <c r="E17" s="74">
        <v>39</v>
      </c>
      <c r="F17" s="74">
        <v>39</v>
      </c>
      <c r="G17" s="74">
        <v>18</v>
      </c>
      <c r="H17" s="74">
        <v>44</v>
      </c>
    </row>
    <row r="18" spans="1:11" s="61" customFormat="1">
      <c r="A18" s="70"/>
      <c r="B18" s="73" t="s">
        <v>16</v>
      </c>
      <c r="C18" s="73" t="s">
        <v>24</v>
      </c>
      <c r="D18" s="74" t="s">
        <v>63</v>
      </c>
      <c r="E18" s="74">
        <v>45</v>
      </c>
      <c r="F18" s="74">
        <v>44</v>
      </c>
      <c r="G18" s="74">
        <v>64</v>
      </c>
      <c r="H18" s="74">
        <v>48</v>
      </c>
    </row>
    <row r="19" spans="1:11" s="61" customFormat="1" hidden="1">
      <c r="A19" s="70"/>
      <c r="B19" s="73" t="s">
        <v>179</v>
      </c>
      <c r="C19" s="73" t="s">
        <v>180</v>
      </c>
      <c r="D19" s="74" t="s">
        <v>23</v>
      </c>
      <c r="E19" s="75">
        <f>E20/10</f>
        <v>42.7</v>
      </c>
      <c r="F19" s="75">
        <f t="shared" ref="F19:H19" si="1">F20/10</f>
        <v>37.5</v>
      </c>
      <c r="G19" s="75">
        <f t="shared" si="1"/>
        <v>36.5</v>
      </c>
      <c r="H19" s="75">
        <f t="shared" si="1"/>
        <v>48.6</v>
      </c>
    </row>
    <row r="20" spans="1:11" s="61" customFormat="1">
      <c r="A20" s="70"/>
      <c r="B20" s="73" t="s">
        <v>179</v>
      </c>
      <c r="C20" s="73" t="s">
        <v>181</v>
      </c>
      <c r="D20" s="74" t="s">
        <v>23</v>
      </c>
      <c r="E20" s="76">
        <v>427</v>
      </c>
      <c r="F20" s="76">
        <v>375</v>
      </c>
      <c r="G20" s="76">
        <v>365</v>
      </c>
      <c r="H20" s="76">
        <v>486</v>
      </c>
    </row>
    <row r="21" spans="1:11" s="61" customFormat="1">
      <c r="A21" s="70"/>
      <c r="B21" s="73" t="s">
        <v>18</v>
      </c>
      <c r="C21" s="73" t="s">
        <v>25</v>
      </c>
      <c r="D21" s="74" t="s">
        <v>69</v>
      </c>
      <c r="E21" s="75">
        <v>3.59</v>
      </c>
      <c r="F21" s="75">
        <v>1.24</v>
      </c>
      <c r="G21" s="75">
        <v>1.1200000000000001</v>
      </c>
      <c r="H21" s="75" t="s">
        <v>41</v>
      </c>
    </row>
    <row r="22" spans="1:11" s="61" customFormat="1">
      <c r="A22" s="70"/>
      <c r="B22" s="73" t="s">
        <v>159</v>
      </c>
      <c r="C22" s="73" t="s">
        <v>202</v>
      </c>
      <c r="D22" s="74" t="s">
        <v>23</v>
      </c>
      <c r="E22" s="74" t="s">
        <v>38</v>
      </c>
      <c r="F22" s="74" t="s">
        <v>38</v>
      </c>
      <c r="G22" s="74" t="s">
        <v>38</v>
      </c>
      <c r="H22" s="74" t="s">
        <v>38</v>
      </c>
    </row>
    <row r="23" spans="1:11" s="61" customFormat="1">
      <c r="A23" s="70"/>
      <c r="B23" s="73" t="s">
        <v>19</v>
      </c>
      <c r="C23" s="73" t="s">
        <v>203</v>
      </c>
      <c r="D23" s="74" t="s">
        <v>23</v>
      </c>
      <c r="E23" s="75">
        <v>47.3</v>
      </c>
      <c r="F23" s="75">
        <v>96.4</v>
      </c>
      <c r="G23" s="75">
        <v>76.400000000000006</v>
      </c>
      <c r="H23" s="75">
        <v>97.3</v>
      </c>
    </row>
    <row r="24" spans="1:11" s="61" customFormat="1">
      <c r="A24" s="70"/>
      <c r="B24" s="70"/>
      <c r="C24" s="70"/>
      <c r="D24" s="62"/>
      <c r="E24" s="62"/>
      <c r="F24" s="62"/>
      <c r="G24" s="62"/>
      <c r="H24" s="62"/>
      <c r="I24" s="62"/>
      <c r="J24" s="62"/>
      <c r="K24" s="68"/>
    </row>
    <row r="25" spans="1:11" s="61" customFormat="1">
      <c r="A25" s="70"/>
      <c r="B25" s="85" t="s">
        <v>44</v>
      </c>
      <c r="C25" s="63" t="s">
        <v>60</v>
      </c>
      <c r="D25" s="62"/>
      <c r="E25" s="62"/>
      <c r="F25" s="62"/>
      <c r="G25" s="62"/>
      <c r="H25" s="62"/>
      <c r="I25" s="62"/>
      <c r="J25" s="62"/>
      <c r="K25" s="68"/>
    </row>
    <row r="26" spans="1:11" s="61" customFormat="1">
      <c r="A26" s="70"/>
      <c r="B26" s="73" t="s">
        <v>45</v>
      </c>
      <c r="C26" s="86" t="s">
        <v>208</v>
      </c>
      <c r="D26" s="87"/>
      <c r="E26" s="87"/>
      <c r="F26" s="87"/>
      <c r="G26" s="87"/>
      <c r="H26" s="87"/>
      <c r="I26" s="87"/>
      <c r="J26" s="88"/>
      <c r="K26" s="68"/>
    </row>
    <row r="27" spans="1:11" s="61" customFormat="1">
      <c r="A27" s="70"/>
      <c r="B27" s="73" t="s">
        <v>46</v>
      </c>
      <c r="C27" s="86" t="s">
        <v>209</v>
      </c>
      <c r="D27" s="89"/>
      <c r="E27" s="87"/>
      <c r="F27" s="87"/>
      <c r="G27" s="87"/>
      <c r="H27" s="87"/>
      <c r="I27" s="87"/>
      <c r="J27" s="88"/>
      <c r="K27" s="68"/>
    </row>
    <row r="28" spans="1:11" s="61" customFormat="1">
      <c r="A28" s="70"/>
      <c r="B28" s="73" t="s">
        <v>47</v>
      </c>
      <c r="C28" s="86" t="s">
        <v>210</v>
      </c>
      <c r="D28" s="87"/>
      <c r="E28" s="87"/>
      <c r="F28" s="87"/>
      <c r="G28" s="87"/>
      <c r="H28" s="87"/>
      <c r="I28" s="87"/>
      <c r="J28" s="88"/>
      <c r="K28" s="68"/>
    </row>
    <row r="29" spans="1:11" s="61" customFormat="1">
      <c r="A29" s="70"/>
      <c r="B29" s="73" t="s">
        <v>48</v>
      </c>
      <c r="C29" s="86" t="s">
        <v>210</v>
      </c>
      <c r="D29" s="87"/>
      <c r="E29" s="87"/>
      <c r="F29" s="87"/>
      <c r="G29" s="87"/>
      <c r="H29" s="87"/>
      <c r="I29" s="87"/>
      <c r="J29" s="88"/>
      <c r="K29" s="68"/>
    </row>
    <row r="30" spans="1:11" s="61" customForma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68"/>
    </row>
    <row r="31" spans="1:11" s="61" customFormat="1">
      <c r="A31" s="70"/>
      <c r="B31" s="78" t="s">
        <v>196</v>
      </c>
      <c r="C31" s="79" t="s">
        <v>194</v>
      </c>
      <c r="D31" s="80"/>
      <c r="E31" s="80"/>
      <c r="F31" s="80"/>
      <c r="G31" s="80"/>
      <c r="H31" s="80"/>
      <c r="I31" s="80"/>
      <c r="J31" s="80"/>
      <c r="K31" s="68"/>
    </row>
    <row r="32" spans="1:11" s="61" customFormat="1">
      <c r="A32" s="70"/>
      <c r="B32" s="77" t="s">
        <v>24</v>
      </c>
      <c r="C32" s="97" t="s">
        <v>205</v>
      </c>
      <c r="D32" s="98"/>
      <c r="E32" s="98"/>
      <c r="F32" s="98"/>
      <c r="G32" s="98"/>
      <c r="H32" s="98"/>
      <c r="I32" s="98"/>
      <c r="J32" s="98"/>
      <c r="K32" s="68"/>
    </row>
    <row r="33" spans="1:11" s="61" customFormat="1">
      <c r="A33" s="70"/>
      <c r="B33" s="77"/>
      <c r="C33" s="62"/>
      <c r="D33" s="62"/>
      <c r="E33" s="62"/>
      <c r="F33" s="62"/>
      <c r="G33" s="62"/>
      <c r="H33" s="62"/>
      <c r="I33" s="62"/>
      <c r="J33" s="62"/>
      <c r="K33" s="68"/>
    </row>
    <row r="34" spans="1:11" s="61" customFormat="1">
      <c r="A34" s="70"/>
      <c r="B34" s="70"/>
      <c r="C34" s="62"/>
      <c r="D34" s="62"/>
      <c r="E34" s="62"/>
      <c r="F34" s="62"/>
      <c r="G34" s="62"/>
      <c r="H34" s="62"/>
      <c r="I34" s="62"/>
      <c r="J34" s="62"/>
      <c r="K34" s="68"/>
    </row>
    <row r="35" spans="1:11" s="61" customFormat="1">
      <c r="A35" s="70"/>
      <c r="B35" s="70"/>
      <c r="C35" s="62"/>
      <c r="D35" s="62"/>
      <c r="E35" s="62"/>
      <c r="F35" s="62"/>
      <c r="G35" s="62"/>
      <c r="H35" s="62"/>
      <c r="I35" s="62"/>
      <c r="J35" s="62"/>
      <c r="K35" s="68"/>
    </row>
    <row r="36" spans="1:11" s="61" customFormat="1">
      <c r="A36" s="70"/>
      <c r="B36" s="70" t="s">
        <v>192</v>
      </c>
      <c r="C36" s="62"/>
      <c r="D36" s="62"/>
      <c r="E36" s="62"/>
      <c r="F36" s="62"/>
      <c r="G36" s="62"/>
      <c r="H36" s="62"/>
      <c r="I36" s="62"/>
      <c r="J36" s="62"/>
      <c r="K36" s="68"/>
    </row>
    <row r="37" spans="1:11" s="61" customFormat="1">
      <c r="A37" s="70"/>
      <c r="B37" s="70" t="s">
        <v>193</v>
      </c>
      <c r="C37" s="62"/>
      <c r="D37" s="62"/>
      <c r="E37" s="62"/>
      <c r="F37" s="62"/>
      <c r="G37" s="62"/>
      <c r="H37" s="62"/>
      <c r="I37" s="62"/>
      <c r="J37" s="62"/>
      <c r="K37" s="68"/>
    </row>
    <row r="38" spans="1:11" s="61" customFormat="1">
      <c r="A38" s="70"/>
      <c r="B38" s="70" t="s">
        <v>146</v>
      </c>
      <c r="C38" s="62"/>
      <c r="D38" s="62"/>
      <c r="E38" s="62"/>
      <c r="F38" s="62"/>
      <c r="G38" s="62"/>
      <c r="H38" s="62"/>
      <c r="I38" s="62"/>
      <c r="J38" s="62"/>
      <c r="K38" s="68"/>
    </row>
    <row r="39" spans="1:11" s="61" customFormat="1">
      <c r="A39" s="70"/>
      <c r="B39" s="81" t="s">
        <v>188</v>
      </c>
      <c r="C39" s="62"/>
      <c r="D39" s="62"/>
      <c r="E39" s="62"/>
      <c r="F39" s="62"/>
      <c r="G39" s="62"/>
      <c r="H39" s="62"/>
      <c r="I39" s="62"/>
      <c r="J39" s="62"/>
      <c r="K39" s="68"/>
    </row>
    <row r="40" spans="1:11" s="61" customFormat="1">
      <c r="A40" s="70"/>
      <c r="B40" s="68"/>
      <c r="C40" s="68"/>
      <c r="D40" s="68"/>
      <c r="E40" s="68"/>
      <c r="F40" s="68"/>
      <c r="G40" s="68"/>
      <c r="H40" s="68"/>
      <c r="I40" s="68"/>
      <c r="J40" s="68"/>
      <c r="K40" s="68"/>
    </row>
    <row r="41" spans="1:11" s="61" customFormat="1">
      <c r="A41" s="70"/>
      <c r="B41" s="68"/>
      <c r="C41" s="68"/>
      <c r="D41" s="68"/>
      <c r="E41" s="68"/>
      <c r="F41" s="68"/>
      <c r="G41" s="68"/>
      <c r="H41" s="68"/>
      <c r="I41" s="68"/>
      <c r="J41" s="68"/>
      <c r="K41" s="68"/>
    </row>
    <row r="42" spans="1:11" s="61" customFormat="1">
      <c r="A42" s="70"/>
      <c r="B42" s="68"/>
      <c r="C42" s="68"/>
      <c r="D42" s="68"/>
      <c r="E42" s="68"/>
      <c r="F42" s="68"/>
      <c r="G42" s="68"/>
      <c r="H42" s="68"/>
      <c r="I42" s="68"/>
      <c r="J42" s="68"/>
      <c r="K42" s="68"/>
    </row>
    <row r="43" spans="1:11" s="61" customFormat="1">
      <c r="A43" s="70"/>
      <c r="B43" s="68"/>
      <c r="C43" s="68"/>
      <c r="D43" s="68"/>
      <c r="E43" s="68"/>
      <c r="F43" s="68"/>
      <c r="G43" s="68"/>
      <c r="H43" s="68"/>
      <c r="I43" s="68"/>
      <c r="J43" s="68"/>
      <c r="K43" s="68"/>
    </row>
    <row r="44" spans="1:11" s="61" customFormat="1">
      <c r="A44" s="70"/>
      <c r="B44" s="68"/>
      <c r="C44" s="68"/>
      <c r="D44" s="68"/>
      <c r="E44" s="68"/>
      <c r="F44" s="68"/>
      <c r="G44" s="68"/>
      <c r="H44" s="68"/>
      <c r="I44" s="68"/>
      <c r="J44" s="68"/>
      <c r="K44" s="68"/>
    </row>
    <row r="45" spans="1:11" s="61" customFormat="1">
      <c r="A45" s="70"/>
      <c r="B45" s="68"/>
      <c r="C45" s="68"/>
      <c r="D45" s="68"/>
      <c r="E45" s="68"/>
      <c r="F45" s="68"/>
      <c r="G45" s="68"/>
      <c r="H45" s="68"/>
      <c r="I45" s="68"/>
      <c r="J45" s="68"/>
      <c r="K45" s="68"/>
    </row>
    <row r="46" spans="1:11" s="61" customFormat="1">
      <c r="A46" s="70"/>
      <c r="B46" s="68"/>
      <c r="C46" s="68"/>
      <c r="D46" s="68"/>
      <c r="E46" s="68"/>
      <c r="F46" s="68"/>
      <c r="G46" s="68"/>
      <c r="H46" s="68"/>
      <c r="I46" s="68"/>
      <c r="J46" s="68"/>
      <c r="K46" s="68"/>
    </row>
    <row r="47" spans="1:11" s="61" customFormat="1">
      <c r="A47" s="70"/>
      <c r="B47" s="68"/>
      <c r="C47" s="68"/>
      <c r="D47" s="68"/>
      <c r="E47" s="68"/>
      <c r="F47" s="68"/>
      <c r="G47" s="68"/>
      <c r="H47" s="68"/>
      <c r="I47" s="68"/>
      <c r="J47" s="68"/>
      <c r="K47" s="68"/>
    </row>
    <row r="48" spans="1:11" s="61" customFormat="1">
      <c r="A48" s="70"/>
      <c r="B48" s="68"/>
      <c r="C48" s="68"/>
      <c r="D48" s="68"/>
      <c r="E48" s="68"/>
      <c r="F48" s="68"/>
      <c r="G48" s="68"/>
      <c r="H48" s="68"/>
      <c r="I48" s="68"/>
      <c r="J48" s="68"/>
      <c r="K48" s="68"/>
    </row>
    <row r="49" spans="1:11" s="61" customFormat="1">
      <c r="A49" s="70"/>
      <c r="B49" s="68"/>
      <c r="C49" s="68"/>
      <c r="D49" s="68"/>
      <c r="E49" s="68"/>
      <c r="F49" s="68"/>
      <c r="G49" s="68"/>
      <c r="H49" s="68"/>
      <c r="I49" s="68"/>
      <c r="J49" s="68"/>
      <c r="K49" s="68"/>
    </row>
    <row r="50" spans="1:11" s="61" customFormat="1">
      <c r="A50" s="70"/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s="61" customFormat="1">
      <c r="A51" s="70"/>
      <c r="B51" s="68"/>
      <c r="C51" s="68"/>
      <c r="D51" s="68"/>
      <c r="E51" s="68"/>
      <c r="F51" s="68"/>
      <c r="G51" s="68"/>
      <c r="H51" s="68"/>
      <c r="I51" s="68"/>
      <c r="J51" s="68"/>
      <c r="K51" s="68"/>
    </row>
    <row r="52" spans="1:11" s="61" customFormat="1">
      <c r="A52" s="70"/>
      <c r="B52" s="68"/>
      <c r="C52" s="68"/>
      <c r="D52" s="68"/>
      <c r="E52" s="68"/>
      <c r="F52" s="68"/>
      <c r="G52" s="68"/>
      <c r="H52" s="68"/>
      <c r="I52" s="68"/>
      <c r="J52" s="68"/>
      <c r="K52" s="68"/>
    </row>
    <row r="53" spans="1:11" s="61" customFormat="1">
      <c r="A53" s="70"/>
      <c r="B53" s="68"/>
      <c r="C53" s="68"/>
      <c r="D53" s="68"/>
      <c r="E53" s="68"/>
      <c r="F53" s="68"/>
      <c r="G53" s="68"/>
      <c r="H53" s="68"/>
      <c r="I53" s="68"/>
      <c r="J53" s="68"/>
      <c r="K53" s="68"/>
    </row>
    <row r="54" spans="1:11" s="61" customFormat="1">
      <c r="A54" s="70"/>
      <c r="B54" s="68"/>
      <c r="C54" s="68"/>
      <c r="D54" s="68"/>
      <c r="E54" s="68"/>
      <c r="F54" s="68"/>
      <c r="G54" s="68"/>
      <c r="H54" s="68"/>
      <c r="I54" s="68"/>
      <c r="J54" s="68"/>
      <c r="K54" s="68"/>
    </row>
    <row r="55" spans="1:11" s="61" customFormat="1">
      <c r="A55" s="70"/>
      <c r="B55" s="68"/>
      <c r="C55" s="68"/>
      <c r="D55" s="68"/>
      <c r="E55" s="68"/>
      <c r="F55" s="68"/>
      <c r="G55" s="68"/>
      <c r="H55" s="68"/>
      <c r="I55" s="68"/>
      <c r="J55" s="68"/>
      <c r="K55" s="68"/>
    </row>
    <row r="56" spans="1:11" s="61" customFormat="1">
      <c r="A56" s="70"/>
      <c r="B56" s="68"/>
      <c r="C56" s="68"/>
      <c r="D56" s="68"/>
      <c r="E56" s="68"/>
      <c r="F56" s="68"/>
      <c r="G56" s="68"/>
      <c r="H56" s="68"/>
      <c r="I56" s="68"/>
      <c r="J56" s="68"/>
      <c r="K56" s="68"/>
    </row>
    <row r="57" spans="1:11" s="61" customFormat="1">
      <c r="A57" s="70"/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11" s="61" customFormat="1">
      <c r="A58" s="70"/>
      <c r="B58" s="68"/>
      <c r="C58" s="68"/>
      <c r="D58" s="68"/>
      <c r="E58" s="68"/>
      <c r="F58" s="68"/>
      <c r="G58" s="68"/>
      <c r="H58" s="68"/>
      <c r="I58" s="68"/>
      <c r="J58" s="68"/>
      <c r="K58" s="68"/>
    </row>
    <row r="59" spans="1:11" s="61" customFormat="1">
      <c r="A59" s="70"/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11" s="61" customFormat="1">
      <c r="A60" s="70"/>
      <c r="B60" s="68"/>
      <c r="C60" s="68"/>
      <c r="D60" s="68"/>
      <c r="E60" s="68"/>
      <c r="F60" s="68"/>
      <c r="G60" s="68"/>
      <c r="H60" s="68"/>
      <c r="I60" s="68"/>
      <c r="J60" s="68"/>
      <c r="K60" s="68"/>
    </row>
    <row r="61" spans="1:11" s="61" customFormat="1">
      <c r="A61" s="70"/>
      <c r="B61" s="68"/>
      <c r="C61" s="68"/>
      <c r="D61" s="68"/>
      <c r="E61" s="68"/>
      <c r="F61" s="68"/>
      <c r="G61" s="68"/>
      <c r="H61" s="68"/>
      <c r="I61" s="68"/>
      <c r="J61" s="68"/>
      <c r="K61" s="68"/>
    </row>
    <row r="62" spans="1:11" s="61" customFormat="1">
      <c r="A62" s="70"/>
      <c r="B62" s="68"/>
      <c r="C62" s="68"/>
      <c r="D62" s="68"/>
      <c r="E62" s="68"/>
      <c r="F62" s="68"/>
      <c r="G62" s="68"/>
      <c r="H62" s="68"/>
      <c r="I62" s="68"/>
      <c r="J62" s="68"/>
      <c r="K62" s="68"/>
    </row>
    <row r="63" spans="1:11" s="61" customFormat="1">
      <c r="A63" s="70"/>
      <c r="B63" s="68"/>
      <c r="C63" s="68"/>
      <c r="D63" s="68"/>
      <c r="E63" s="68"/>
      <c r="F63" s="68"/>
      <c r="G63" s="68"/>
      <c r="H63" s="68"/>
      <c r="I63" s="68"/>
      <c r="J63" s="68"/>
      <c r="K63" s="68"/>
    </row>
    <row r="64" spans="1:11" s="61" customFormat="1">
      <c r="A64" s="70"/>
      <c r="B64" s="68"/>
      <c r="C64" s="68"/>
      <c r="D64" s="68"/>
      <c r="E64" s="68"/>
      <c r="F64" s="68"/>
      <c r="G64" s="68"/>
      <c r="H64" s="68"/>
      <c r="I64" s="68"/>
      <c r="J64" s="68"/>
      <c r="K64" s="68"/>
    </row>
    <row r="65" spans="1:11" s="61" customFormat="1">
      <c r="A65" s="70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11" s="61" customFormat="1">
      <c r="A66" s="70"/>
      <c r="B66" s="68"/>
      <c r="C66" s="68"/>
      <c r="D66" s="68"/>
      <c r="E66" s="68"/>
      <c r="F66" s="68"/>
      <c r="G66" s="68"/>
      <c r="H66" s="68"/>
      <c r="I66" s="68"/>
      <c r="J66" s="68"/>
      <c r="K66" s="68"/>
    </row>
    <row r="67" spans="1:11" s="61" customFormat="1">
      <c r="A67" s="70"/>
      <c r="B67" s="68"/>
      <c r="C67" s="68"/>
      <c r="D67" s="68"/>
      <c r="E67" s="68"/>
      <c r="F67" s="68"/>
      <c r="G67" s="68"/>
      <c r="H67" s="68"/>
      <c r="I67" s="68"/>
      <c r="J67" s="68"/>
      <c r="K67" s="68"/>
    </row>
    <row r="68" spans="1:11" s="61" customFormat="1">
      <c r="A68" s="70"/>
      <c r="B68" s="68"/>
      <c r="C68" s="68"/>
      <c r="D68" s="68"/>
      <c r="E68" s="68"/>
      <c r="F68" s="68"/>
      <c r="G68" s="68"/>
      <c r="H68" s="68"/>
      <c r="I68" s="68"/>
      <c r="J68" s="68"/>
      <c r="K68" s="68"/>
    </row>
    <row r="69" spans="1:11" s="61" customFormat="1">
      <c r="A69" s="70"/>
      <c r="B69" s="68"/>
      <c r="C69" s="68"/>
      <c r="D69" s="68"/>
      <c r="E69" s="68"/>
      <c r="F69" s="68"/>
      <c r="G69" s="68"/>
      <c r="H69" s="68"/>
      <c r="I69" s="68"/>
      <c r="J69" s="68"/>
      <c r="K69" s="68"/>
    </row>
    <row r="70" spans="1:11" s="61" customFormat="1">
      <c r="A70" s="70"/>
      <c r="B70" s="68"/>
      <c r="C70" s="68"/>
      <c r="D70" s="68"/>
      <c r="E70" s="68"/>
      <c r="F70" s="68"/>
      <c r="G70" s="68"/>
      <c r="H70" s="68"/>
      <c r="I70" s="68"/>
      <c r="J70" s="68"/>
      <c r="K70" s="68"/>
    </row>
    <row r="71" spans="1:11" s="61" customFormat="1">
      <c r="A71" s="70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61" customFormat="1">
      <c r="A72" s="70"/>
      <c r="B72" s="68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61" customFormat="1">
      <c r="A73" s="70"/>
      <c r="B73" s="68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61" customFormat="1">
      <c r="A74" s="70"/>
      <c r="B74" s="68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61" customForma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</row>
    <row r="76" spans="1:11" s="61" customForma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</row>
    <row r="77" spans="1:11" s="61" customForma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</row>
    <row r="78" spans="1:11" s="61" customForma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</row>
    <row r="79" spans="1:11" s="61" customForma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</row>
    <row r="80" spans="1:11" s="61" customForma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</row>
    <row r="81" spans="1:11" s="61" customForma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</row>
    <row r="82" spans="1:11" s="61" customForma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</row>
    <row r="83" spans="1:11" s="61" customForma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</row>
    <row r="84" spans="1:11" s="61" customForma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</row>
    <row r="85" spans="1:11" s="61" customForma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</row>
    <row r="86" spans="1:11" s="61" customForma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</row>
    <row r="87" spans="1:11" s="61" customForma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</row>
    <row r="88" spans="1:11" s="61" customForma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</row>
    <row r="89" spans="1:11" s="61" customForma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</row>
    <row r="90" spans="1:11" s="61" customForma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</row>
    <row r="91" spans="1:11" s="61" customForma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</row>
    <row r="92" spans="1:11" s="61" customForma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</row>
    <row r="93" spans="1:11" s="61" customForma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</row>
    <row r="94" spans="1:11" s="61" customForma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</row>
    <row r="95" spans="1:11" s="61" customForma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</row>
    <row r="96" spans="1:11" s="61" customForma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</row>
    <row r="97" spans="1:11" s="61" customForma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</row>
    <row r="98" spans="1:11" s="61" customForma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</row>
    <row r="99" spans="1:11" s="61" customForma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</row>
    <row r="100" spans="1:11" s="61" customForma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</row>
    <row r="101" spans="1:11" s="61" customForma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</row>
    <row r="102" spans="1:11" s="61" customForma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</row>
    <row r="103" spans="1:11" s="61" customForma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</row>
    <row r="104" spans="1:11" s="61" customForma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</row>
    <row r="105" spans="1:11" s="61" customForma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</row>
    <row r="106" spans="1:11" s="61" customForma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</row>
    <row r="107" spans="1:11" s="61" customForma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</row>
    <row r="108" spans="1:11" s="61" customForma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</row>
    <row r="109" spans="1:11" s="61" customForma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:D20">
    <cfRule type="cellIs" dxfId="9" priority="1" operator="equal">
      <formula>"Above MAV"</formula>
    </cfRule>
    <cfRule type="cellIs" dxfId="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2410869565217391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7">
      <c r="B1" s="90" t="s">
        <v>0</v>
      </c>
      <c r="J1" s="12" t="str">
        <f ca="1">'R-ALL'!J1</f>
        <v>Rev4.0</v>
      </c>
    </row>
    <row r="2" spans="1:12">
      <c r="J2" s="12"/>
    </row>
    <row r="3" spans="1:12">
      <c r="B3" s="66" t="s">
        <v>59</v>
      </c>
      <c r="C3" s="68"/>
      <c r="D3" s="68"/>
      <c r="E3" s="68"/>
      <c r="F3" s="69"/>
      <c r="G3" s="69"/>
      <c r="H3" s="63" t="s">
        <v>148</v>
      </c>
      <c r="I3" s="68"/>
      <c r="J3" s="64" t="s">
        <v>149</v>
      </c>
    </row>
    <row r="4" spans="1:12">
      <c r="B4" s="67" t="s">
        <v>58</v>
      </c>
      <c r="C4" s="68"/>
      <c r="D4" s="68"/>
      <c r="E4" s="68"/>
      <c r="F4" s="69"/>
      <c r="G4" s="69"/>
      <c r="H4" s="63" t="s">
        <v>56</v>
      </c>
      <c r="I4" s="68"/>
      <c r="J4" s="65">
        <f ca="1">TODAY()</f>
        <v>45187</v>
      </c>
    </row>
    <row r="5" spans="1:12">
      <c r="B5" s="63" t="s">
        <v>131</v>
      </c>
      <c r="C5" s="64" t="s">
        <v>134</v>
      </c>
      <c r="D5" s="68"/>
      <c r="E5" s="68"/>
      <c r="F5" s="69"/>
      <c r="G5" s="69"/>
      <c r="H5" s="63" t="s">
        <v>57</v>
      </c>
      <c r="I5" s="68"/>
      <c r="J5" s="65">
        <f ca="1">TODAY()</f>
        <v>45187</v>
      </c>
    </row>
    <row r="6" spans="1:12">
      <c r="B6" s="6"/>
      <c r="C6" s="6"/>
      <c r="D6" s="52"/>
      <c r="E6" s="51"/>
      <c r="F6" s="51"/>
      <c r="G6" s="51"/>
      <c r="H6" s="51"/>
      <c r="I6" s="51"/>
      <c r="J6" s="51"/>
    </row>
    <row r="7" spans="1:12">
      <c r="A7" s="3"/>
      <c r="B7" s="3"/>
      <c r="C7" s="7"/>
      <c r="D7" s="51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61" customFormat="1">
      <c r="A8" s="70"/>
      <c r="B8" s="71" t="s">
        <v>1</v>
      </c>
      <c r="C8" s="72" t="s">
        <v>2</v>
      </c>
      <c r="D8" s="72" t="s">
        <v>196</v>
      </c>
      <c r="E8" s="72" t="s">
        <v>129</v>
      </c>
      <c r="F8" s="72" t="s">
        <v>130</v>
      </c>
      <c r="G8" s="72" t="s">
        <v>22</v>
      </c>
      <c r="H8" s="72" t="s">
        <v>28</v>
      </c>
      <c r="I8" s="72" t="s">
        <v>156</v>
      </c>
      <c r="J8" s="72" t="s">
        <v>157</v>
      </c>
      <c r="K8" s="72" t="s">
        <v>158</v>
      </c>
      <c r="L8" s="68"/>
    </row>
    <row r="9" spans="1:12" s="61" customFormat="1">
      <c r="A9" s="70"/>
      <c r="B9" s="73" t="s">
        <v>3</v>
      </c>
      <c r="C9" s="74" t="s">
        <v>23</v>
      </c>
      <c r="D9" s="74" t="s">
        <v>62</v>
      </c>
      <c r="E9" s="75"/>
      <c r="F9" s="75"/>
      <c r="G9" s="75"/>
      <c r="H9" s="75"/>
      <c r="I9" s="75"/>
      <c r="J9" s="75"/>
      <c r="K9" s="75"/>
      <c r="L9" s="68"/>
    </row>
    <row r="10" spans="1:12" s="61" customFormat="1">
      <c r="A10" s="70"/>
      <c r="B10" s="73" t="s">
        <v>5</v>
      </c>
      <c r="C10" s="73" t="s">
        <v>198</v>
      </c>
      <c r="D10" s="74" t="s">
        <v>23</v>
      </c>
      <c r="E10" s="76"/>
      <c r="F10" s="76"/>
      <c r="G10" s="76"/>
      <c r="H10" s="76"/>
      <c r="I10" s="76"/>
      <c r="J10" s="76"/>
      <c r="K10" s="76"/>
      <c r="L10" s="68"/>
    </row>
    <row r="11" spans="1:12" s="61" customFormat="1">
      <c r="A11" s="70"/>
      <c r="B11" s="73" t="s">
        <v>6</v>
      </c>
      <c r="C11" s="73" t="s">
        <v>198</v>
      </c>
      <c r="D11" s="74" t="s">
        <v>63</v>
      </c>
      <c r="E11" s="76"/>
      <c r="F11" s="76"/>
      <c r="G11" s="76"/>
      <c r="H11" s="76"/>
      <c r="I11" s="76"/>
      <c r="J11" s="76"/>
      <c r="K11" s="76"/>
      <c r="L11" s="68"/>
    </row>
    <row r="12" spans="1:12" s="61" customFormat="1">
      <c r="A12" s="70"/>
      <c r="B12" s="73" t="s">
        <v>7</v>
      </c>
      <c r="C12" s="73" t="s">
        <v>198</v>
      </c>
      <c r="D12" s="74" t="s">
        <v>23</v>
      </c>
      <c r="E12" s="76"/>
      <c r="F12" s="76"/>
      <c r="G12" s="76"/>
      <c r="H12" s="76"/>
      <c r="I12" s="76"/>
      <c r="J12" s="76"/>
      <c r="K12" s="76"/>
      <c r="L12" s="68"/>
    </row>
    <row r="13" spans="1:12" s="61" customFormat="1">
      <c r="A13" s="70"/>
      <c r="B13" s="73" t="s">
        <v>8</v>
      </c>
      <c r="C13" s="73" t="s">
        <v>198</v>
      </c>
      <c r="D13" s="74" t="s">
        <v>23</v>
      </c>
      <c r="E13" s="74">
        <f t="shared" ref="E13:K13" si="0">E11-E12</f>
        <v>0</v>
      </c>
      <c r="F13" s="74">
        <f t="shared" si="0"/>
        <v>0</v>
      </c>
      <c r="G13" s="74">
        <f t="shared" si="0"/>
        <v>0</v>
      </c>
      <c r="H13" s="74">
        <f t="shared" si="0"/>
        <v>0</v>
      </c>
      <c r="I13" s="74">
        <f t="shared" si="0"/>
        <v>0</v>
      </c>
      <c r="J13" s="74">
        <f t="shared" si="0"/>
        <v>0</v>
      </c>
      <c r="K13" s="74">
        <f t="shared" si="0"/>
        <v>0</v>
      </c>
      <c r="L13" s="68"/>
    </row>
    <row r="14" spans="1:12" s="61" customFormat="1">
      <c r="A14" s="70"/>
      <c r="B14" s="73" t="s">
        <v>14</v>
      </c>
      <c r="C14" s="73" t="s">
        <v>199</v>
      </c>
      <c r="D14" s="74" t="s">
        <v>23</v>
      </c>
      <c r="E14" s="76">
        <f>2*(E10-(5*10^(E9-10)))/(1+(0.94*10^(E9-10)))*10^(6-E9)</f>
        <v>-9.9999999990600013E-4</v>
      </c>
      <c r="F14" s="76">
        <f t="shared" ref="F14:K14" si="1">2*(F10-(5*10^(F9-10)))/(1+(0.94*10^(F9-10)))*10^(6-F9)</f>
        <v>-9.9999999990600013E-4</v>
      </c>
      <c r="G14" s="76">
        <f t="shared" si="1"/>
        <v>-9.9999999990600013E-4</v>
      </c>
      <c r="H14" s="76">
        <f t="shared" si="1"/>
        <v>-9.9999999990600013E-4</v>
      </c>
      <c r="I14" s="76">
        <f t="shared" si="1"/>
        <v>-9.9999999990600013E-4</v>
      </c>
      <c r="J14" s="76">
        <f t="shared" si="1"/>
        <v>-9.9999999990600013E-4</v>
      </c>
      <c r="K14" s="76">
        <f t="shared" si="1"/>
        <v>-9.9999999990600013E-4</v>
      </c>
      <c r="L14" s="68"/>
    </row>
    <row r="15" spans="1:12" s="61" customFormat="1">
      <c r="A15" s="70"/>
      <c r="B15" s="73" t="s">
        <v>17</v>
      </c>
      <c r="C15" s="74" t="s">
        <v>23</v>
      </c>
      <c r="D15" s="74" t="s">
        <v>23</v>
      </c>
      <c r="E15" s="75" t="e">
        <f>+E9+0.5+VLOOKUP(E10,LSI!$F$2:$G$25,2)+VLOOKUP(E11,LSI!$H$2:$I$25,2)-12.1</f>
        <v>#N/A</v>
      </c>
      <c r="F15" s="75" t="e">
        <f>+F9+0.5+VLOOKUP(F10,LSI!$F$2:$G$25,2)+VLOOKUP(F11,LSI!$H$2:$I$25,2)-12.1</f>
        <v>#N/A</v>
      </c>
      <c r="G15" s="75" t="e">
        <f>+G9+0.5+VLOOKUP(G10,LSI!$F$2:$G$25,2)+VLOOKUP(G11,LSI!$H$2:$I$25,2)-12.1</f>
        <v>#N/A</v>
      </c>
      <c r="H15" s="75" t="e">
        <f>+H9+0.5+VLOOKUP(H10,LSI!$F$2:$G$25,2)+VLOOKUP(H11,LSI!$H$2:$I$25,2)-12.1</f>
        <v>#N/A</v>
      </c>
      <c r="I15" s="75" t="e">
        <f>+I9+0.5+VLOOKUP(I10,LSI!$F$2:$G$25,2)+VLOOKUP(I11,LSI!$H$2:$I$25,2)-12.1</f>
        <v>#N/A</v>
      </c>
      <c r="J15" s="75" t="e">
        <f>+J9+0.5+VLOOKUP(J10,LSI!$F$2:$G$25,2)+VLOOKUP(J11,LSI!$H$2:$I$25,2)-12.1</f>
        <v>#N/A</v>
      </c>
      <c r="K15" s="75" t="e">
        <f>+K9+0.5+VLOOKUP(K10,LSI!$F$2:$G$25,2)+VLOOKUP(K11,LSI!$H$2:$I$25,2)-12.1</f>
        <v>#N/A</v>
      </c>
      <c r="L15" s="68"/>
    </row>
    <row r="16" spans="1:12" s="61" customFormat="1">
      <c r="A16" s="70"/>
      <c r="B16" s="73" t="s">
        <v>9</v>
      </c>
      <c r="C16" s="73" t="s">
        <v>200</v>
      </c>
      <c r="D16" s="74" t="s">
        <v>23</v>
      </c>
      <c r="E16" s="76"/>
      <c r="F16" s="76"/>
      <c r="G16" s="76"/>
      <c r="H16" s="76"/>
      <c r="I16" s="76"/>
      <c r="J16" s="76"/>
      <c r="K16" s="76"/>
      <c r="L16" s="68"/>
    </row>
    <row r="17" spans="1:12" s="61" customFormat="1" ht="15">
      <c r="A17" s="70"/>
      <c r="B17" s="73" t="s">
        <v>107</v>
      </c>
      <c r="C17" s="73" t="s">
        <v>201</v>
      </c>
      <c r="D17" s="74" t="s">
        <v>23</v>
      </c>
      <c r="E17" s="76"/>
      <c r="F17" s="76"/>
      <c r="G17" s="76"/>
      <c r="H17" s="76"/>
      <c r="I17" s="76"/>
      <c r="J17" s="76"/>
      <c r="K17" s="76"/>
      <c r="L17" s="68"/>
    </row>
    <row r="18" spans="1:12" s="61" customFormat="1">
      <c r="A18" s="70"/>
      <c r="B18" s="73" t="s">
        <v>10</v>
      </c>
      <c r="C18" s="73" t="s">
        <v>24</v>
      </c>
      <c r="D18" s="74" t="s">
        <v>64</v>
      </c>
      <c r="E18" s="74"/>
      <c r="F18" s="74"/>
      <c r="G18" s="74"/>
      <c r="H18" s="74"/>
      <c r="I18" s="74"/>
      <c r="J18" s="74"/>
      <c r="K18" s="74"/>
      <c r="L18" s="68"/>
    </row>
    <row r="19" spans="1:12" s="61" customFormat="1">
      <c r="A19" s="70"/>
      <c r="B19" s="73" t="s">
        <v>11</v>
      </c>
      <c r="C19" s="73" t="s">
        <v>24</v>
      </c>
      <c r="D19" s="74" t="s">
        <v>65</v>
      </c>
      <c r="E19" s="74"/>
      <c r="F19" s="74"/>
      <c r="G19" s="74"/>
      <c r="H19" s="74"/>
      <c r="I19" s="74"/>
      <c r="J19" s="74"/>
      <c r="K19" s="74"/>
      <c r="L19" s="68"/>
    </row>
    <row r="20" spans="1:12" s="61" customFormat="1">
      <c r="A20" s="70"/>
      <c r="B20" s="73" t="s">
        <v>12</v>
      </c>
      <c r="C20" s="73" t="s">
        <v>24</v>
      </c>
      <c r="D20" s="74" t="s">
        <v>42</v>
      </c>
      <c r="E20" s="74"/>
      <c r="F20" s="74"/>
      <c r="G20" s="74"/>
      <c r="H20" s="74"/>
      <c r="I20" s="74"/>
      <c r="J20" s="74"/>
      <c r="K20" s="74"/>
      <c r="L20" s="68"/>
    </row>
    <row r="21" spans="1:12" s="61" customFormat="1">
      <c r="A21" s="70"/>
      <c r="B21" s="73" t="s">
        <v>13</v>
      </c>
      <c r="C21" s="73" t="s">
        <v>24</v>
      </c>
      <c r="D21" s="74" t="s">
        <v>39</v>
      </c>
      <c r="E21" s="74"/>
      <c r="F21" s="74"/>
      <c r="G21" s="74"/>
      <c r="H21" s="74"/>
      <c r="I21" s="74"/>
      <c r="J21" s="74"/>
      <c r="K21" s="74"/>
      <c r="L21" s="68"/>
    </row>
    <row r="22" spans="1:12" s="61" customFormat="1">
      <c r="A22" s="70"/>
      <c r="B22" s="73" t="s">
        <v>4</v>
      </c>
      <c r="C22" s="73" t="s">
        <v>24</v>
      </c>
      <c r="D22" s="74" t="s">
        <v>67</v>
      </c>
      <c r="E22" s="74"/>
      <c r="F22" s="74"/>
      <c r="G22" s="74"/>
      <c r="H22" s="74"/>
      <c r="I22" s="74"/>
      <c r="J22" s="74"/>
      <c r="K22" s="74"/>
      <c r="L22" s="68"/>
    </row>
    <row r="23" spans="1:12" s="61" customFormat="1">
      <c r="A23" s="70"/>
      <c r="B23" s="73" t="s">
        <v>15</v>
      </c>
      <c r="C23" s="73" t="s">
        <v>24</v>
      </c>
      <c r="D23" s="74" t="s">
        <v>68</v>
      </c>
      <c r="E23" s="76"/>
      <c r="F23" s="76"/>
      <c r="G23" s="76"/>
      <c r="H23" s="76"/>
      <c r="I23" s="76"/>
      <c r="J23" s="76"/>
      <c r="K23" s="76"/>
      <c r="L23" s="68"/>
    </row>
    <row r="24" spans="1:12" s="61" customFormat="1">
      <c r="A24" s="70"/>
      <c r="B24" s="73" t="s">
        <v>16</v>
      </c>
      <c r="C24" s="73" t="s">
        <v>24</v>
      </c>
      <c r="D24" s="74" t="s">
        <v>63</v>
      </c>
      <c r="E24" s="76"/>
      <c r="F24" s="76"/>
      <c r="G24" s="76"/>
      <c r="H24" s="76"/>
      <c r="I24" s="76"/>
      <c r="J24" s="76"/>
      <c r="K24" s="76"/>
      <c r="L24" s="68"/>
    </row>
    <row r="25" spans="1:12" s="61" customFormat="1" hidden="1">
      <c r="A25" s="70"/>
      <c r="B25" s="73" t="s">
        <v>179</v>
      </c>
      <c r="C25" s="73" t="s">
        <v>180</v>
      </c>
      <c r="D25" s="74" t="s">
        <v>23</v>
      </c>
      <c r="E25" s="75">
        <f ca="1">E26/10</f>
        <v>0</v>
      </c>
      <c r="F25" s="75">
        <f t="shared" ref="F25:K25" ca="1" si="2">F26/10</f>
        <v>0</v>
      </c>
      <c r="G25" s="75">
        <f t="shared" ca="1" si="2"/>
        <v>0</v>
      </c>
      <c r="H25" s="75">
        <f t="shared" ca="1" si="2"/>
        <v>0</v>
      </c>
      <c r="I25" s="75">
        <f t="shared" ca="1" si="2"/>
        <v>0</v>
      </c>
      <c r="J25" s="75">
        <f t="shared" ca="1" si="2"/>
        <v>0</v>
      </c>
      <c r="K25" s="75">
        <f t="shared" ca="1" si="2"/>
        <v>0</v>
      </c>
      <c r="L25" s="68"/>
    </row>
    <row r="26" spans="1:12" s="61" customFormat="1">
      <c r="A26" s="70"/>
      <c r="B26" s="73" t="s">
        <v>179</v>
      </c>
      <c r="C26" s="73" t="s">
        <v>181</v>
      </c>
      <c r="D26" s="74" t="s">
        <v>23</v>
      </c>
      <c r="E26" s="76">
        <f ca="1">E25*10</f>
        <v>0</v>
      </c>
      <c r="F26" s="76">
        <f t="shared" ref="F26:K26" ca="1" si="3">F25*10</f>
        <v>0</v>
      </c>
      <c r="G26" s="76">
        <f t="shared" ca="1" si="3"/>
        <v>0</v>
      </c>
      <c r="H26" s="76">
        <f t="shared" ca="1" si="3"/>
        <v>0</v>
      </c>
      <c r="I26" s="76">
        <f t="shared" ca="1" si="3"/>
        <v>0</v>
      </c>
      <c r="J26" s="76">
        <f t="shared" ca="1" si="3"/>
        <v>0</v>
      </c>
      <c r="K26" s="76">
        <f t="shared" ca="1" si="3"/>
        <v>0</v>
      </c>
      <c r="L26" s="68"/>
    </row>
    <row r="27" spans="1:12" s="61" customFormat="1">
      <c r="A27" s="70"/>
      <c r="B27" s="73" t="s">
        <v>18</v>
      </c>
      <c r="C27" s="73" t="s">
        <v>25</v>
      </c>
      <c r="D27" s="74" t="s">
        <v>69</v>
      </c>
      <c r="E27" s="75"/>
      <c r="F27" s="75"/>
      <c r="G27" s="75"/>
      <c r="H27" s="75"/>
      <c r="I27" s="75"/>
      <c r="J27" s="75"/>
      <c r="K27" s="75"/>
      <c r="L27" s="68"/>
    </row>
    <row r="28" spans="1:12" s="61" customFormat="1">
      <c r="A28" s="70"/>
      <c r="B28" s="73" t="s">
        <v>159</v>
      </c>
      <c r="C28" s="73" t="s">
        <v>202</v>
      </c>
      <c r="D28" s="74" t="s">
        <v>23</v>
      </c>
      <c r="E28" s="76"/>
      <c r="F28" s="76"/>
      <c r="G28" s="76"/>
      <c r="H28" s="76"/>
      <c r="I28" s="76"/>
      <c r="J28" s="76"/>
      <c r="K28" s="76"/>
      <c r="L28" s="68"/>
    </row>
    <row r="29" spans="1:12" s="61" customFormat="1">
      <c r="A29" s="70"/>
      <c r="B29" s="73" t="s">
        <v>19</v>
      </c>
      <c r="C29" s="73" t="s">
        <v>203</v>
      </c>
      <c r="D29" s="74" t="s">
        <v>23</v>
      </c>
      <c r="E29" s="75"/>
      <c r="F29" s="75"/>
      <c r="G29" s="75"/>
      <c r="H29" s="75"/>
      <c r="I29" s="75"/>
      <c r="J29" s="75"/>
      <c r="K29" s="75"/>
      <c r="L29" s="68"/>
    </row>
    <row r="30" spans="1:12" s="61" customFormat="1">
      <c r="A30" s="70"/>
      <c r="B30" s="73" t="s">
        <v>20</v>
      </c>
      <c r="C30" s="73" t="s">
        <v>24</v>
      </c>
      <c r="D30" s="74" t="s">
        <v>70</v>
      </c>
      <c r="E30" s="75"/>
      <c r="F30" s="75"/>
      <c r="G30" s="75"/>
      <c r="H30" s="75"/>
      <c r="I30" s="75"/>
      <c r="J30" s="75"/>
      <c r="K30" s="75"/>
      <c r="L30" s="68"/>
    </row>
    <row r="31" spans="1:12" s="61" customFormat="1">
      <c r="A31" s="70"/>
      <c r="B31" s="73" t="s">
        <v>26</v>
      </c>
      <c r="C31" s="73" t="s">
        <v>24</v>
      </c>
      <c r="D31" s="74" t="s">
        <v>23</v>
      </c>
      <c r="E31" s="82"/>
      <c r="F31" s="82"/>
      <c r="G31" s="82"/>
      <c r="H31" s="82"/>
      <c r="I31" s="82"/>
      <c r="J31" s="82"/>
      <c r="K31" s="82"/>
      <c r="L31" s="68"/>
    </row>
    <row r="32" spans="1:12" s="61" customFormat="1">
      <c r="A32" s="70"/>
      <c r="B32" s="73" t="s">
        <v>27</v>
      </c>
      <c r="C32" s="73" t="s">
        <v>24</v>
      </c>
      <c r="D32" s="74" t="s">
        <v>23</v>
      </c>
      <c r="E32" s="75"/>
      <c r="F32" s="75"/>
      <c r="G32" s="75"/>
      <c r="H32" s="75"/>
      <c r="I32" s="75"/>
      <c r="J32" s="75"/>
      <c r="K32" s="75"/>
      <c r="L32" s="68"/>
    </row>
    <row r="33" spans="1:12" s="61" customFormat="1">
      <c r="A33" s="70"/>
      <c r="B33" s="73" t="s">
        <v>30</v>
      </c>
      <c r="C33" s="73" t="s">
        <v>29</v>
      </c>
      <c r="D33" s="74" t="s">
        <v>23</v>
      </c>
      <c r="E33" s="74" t="s">
        <v>23</v>
      </c>
      <c r="F33" s="74" t="s">
        <v>23</v>
      </c>
      <c r="G33" s="74" t="s">
        <v>23</v>
      </c>
      <c r="H33" s="74" t="s">
        <v>23</v>
      </c>
      <c r="I33" s="74" t="s">
        <v>23</v>
      </c>
      <c r="J33" s="74" t="s">
        <v>23</v>
      </c>
      <c r="K33" s="74" t="s">
        <v>23</v>
      </c>
      <c r="L33" s="68"/>
    </row>
    <row r="34" spans="1:12" s="61" customFormat="1">
      <c r="A34" s="70"/>
      <c r="B34" s="73" t="s">
        <v>31</v>
      </c>
      <c r="C34" s="73" t="s">
        <v>29</v>
      </c>
      <c r="D34" s="74" t="s">
        <v>23</v>
      </c>
      <c r="E34" s="74" t="s">
        <v>23</v>
      </c>
      <c r="F34" s="74" t="s">
        <v>23</v>
      </c>
      <c r="G34" s="74" t="s">
        <v>23</v>
      </c>
      <c r="H34" s="74" t="s">
        <v>23</v>
      </c>
      <c r="I34" s="74" t="s">
        <v>23</v>
      </c>
      <c r="J34" s="74" t="s">
        <v>23</v>
      </c>
      <c r="K34" s="74" t="s">
        <v>23</v>
      </c>
      <c r="L34" s="68"/>
    </row>
    <row r="35" spans="1:12" s="61" customFormat="1">
      <c r="A35" s="70"/>
      <c r="B35" s="73" t="s">
        <v>32</v>
      </c>
      <c r="C35" s="73" t="s">
        <v>34</v>
      </c>
      <c r="D35" s="74"/>
      <c r="E35" s="74"/>
      <c r="F35" s="74"/>
      <c r="G35" s="74"/>
      <c r="H35" s="74"/>
      <c r="I35" s="74"/>
      <c r="J35" s="74"/>
      <c r="K35" s="74"/>
      <c r="L35" s="68"/>
    </row>
    <row r="36" spans="1:12" s="61" customFormat="1">
      <c r="A36" s="70"/>
      <c r="B36" s="73" t="s">
        <v>33</v>
      </c>
      <c r="C36" s="73" t="s">
        <v>34</v>
      </c>
      <c r="D36" s="74"/>
      <c r="E36" s="74"/>
      <c r="F36" s="74"/>
      <c r="G36" s="74"/>
      <c r="H36" s="74"/>
      <c r="I36" s="74"/>
      <c r="J36" s="74"/>
      <c r="K36" s="74"/>
      <c r="L36" s="68"/>
    </row>
    <row r="37" spans="1:12" s="61" customFormat="1">
      <c r="A37" s="70"/>
      <c r="B37" s="70"/>
      <c r="C37" s="70"/>
      <c r="D37" s="62"/>
      <c r="E37" s="62"/>
      <c r="F37" s="62"/>
      <c r="G37" s="62"/>
      <c r="H37" s="62"/>
      <c r="I37" s="62"/>
      <c r="J37" s="62"/>
      <c r="K37" s="68"/>
    </row>
    <row r="38" spans="1:12" s="61" customFormat="1">
      <c r="A38" s="70"/>
      <c r="B38" s="85" t="s">
        <v>44</v>
      </c>
      <c r="C38" s="63" t="s">
        <v>60</v>
      </c>
      <c r="D38" s="62"/>
      <c r="E38" s="62"/>
      <c r="F38" s="62"/>
      <c r="G38" s="62"/>
      <c r="H38" s="62"/>
      <c r="I38" s="62"/>
      <c r="J38" s="62"/>
      <c r="K38" s="68"/>
    </row>
    <row r="39" spans="1:12" s="61" customFormat="1">
      <c r="A39" s="70"/>
      <c r="B39" s="73" t="s">
        <v>45</v>
      </c>
      <c r="C39" s="86" t="s">
        <v>128</v>
      </c>
      <c r="D39" s="87"/>
      <c r="E39" s="87"/>
      <c r="F39" s="87"/>
      <c r="G39" s="87"/>
      <c r="H39" s="87"/>
      <c r="I39" s="87"/>
      <c r="J39" s="88"/>
      <c r="K39" s="68"/>
    </row>
    <row r="40" spans="1:12" s="61" customFormat="1">
      <c r="A40" s="70"/>
      <c r="B40" s="73" t="s">
        <v>46</v>
      </c>
      <c r="C40" s="86" t="s">
        <v>128</v>
      </c>
      <c r="D40" s="89"/>
      <c r="E40" s="87"/>
      <c r="F40" s="87"/>
      <c r="G40" s="87"/>
      <c r="H40" s="87"/>
      <c r="I40" s="87"/>
      <c r="J40" s="88"/>
      <c r="K40" s="68"/>
    </row>
    <row r="41" spans="1:12" s="61" customFormat="1">
      <c r="A41" s="70"/>
      <c r="B41" s="73" t="s">
        <v>47</v>
      </c>
      <c r="C41" s="86" t="s">
        <v>128</v>
      </c>
      <c r="D41" s="87"/>
      <c r="E41" s="87"/>
      <c r="F41" s="87"/>
      <c r="G41" s="87"/>
      <c r="H41" s="87"/>
      <c r="I41" s="87"/>
      <c r="J41" s="88"/>
      <c r="K41" s="68"/>
    </row>
    <row r="42" spans="1:12" s="61" customFormat="1">
      <c r="A42" s="70"/>
      <c r="B42" s="73" t="s">
        <v>48</v>
      </c>
      <c r="C42" s="86" t="s">
        <v>128</v>
      </c>
      <c r="D42" s="87"/>
      <c r="E42" s="87"/>
      <c r="F42" s="87"/>
      <c r="G42" s="87"/>
      <c r="H42" s="87"/>
      <c r="I42" s="87"/>
      <c r="J42" s="88"/>
      <c r="K42" s="68"/>
    </row>
    <row r="43" spans="1:12" s="61" customFormat="1">
      <c r="A43" s="70"/>
      <c r="B43" s="73" t="s">
        <v>49</v>
      </c>
      <c r="C43" s="86" t="s">
        <v>128</v>
      </c>
      <c r="D43" s="87"/>
      <c r="E43" s="87"/>
      <c r="F43" s="87"/>
      <c r="G43" s="87"/>
      <c r="H43" s="87"/>
      <c r="I43" s="87"/>
      <c r="J43" s="88"/>
      <c r="K43" s="68"/>
    </row>
    <row r="44" spans="1:12" s="61" customFormat="1">
      <c r="A44" s="70"/>
      <c r="B44" s="73" t="s">
        <v>50</v>
      </c>
      <c r="C44" s="86" t="s">
        <v>128</v>
      </c>
      <c r="D44" s="87"/>
      <c r="E44" s="87"/>
      <c r="F44" s="87"/>
      <c r="G44" s="87"/>
      <c r="H44" s="87"/>
      <c r="I44" s="87"/>
      <c r="J44" s="88"/>
      <c r="K44" s="68"/>
    </row>
    <row r="45" spans="1:12" s="61" customFormat="1">
      <c r="A45" s="70"/>
      <c r="B45" s="73" t="s">
        <v>51</v>
      </c>
      <c r="C45" s="86" t="s">
        <v>128</v>
      </c>
      <c r="D45" s="87"/>
      <c r="E45" s="87"/>
      <c r="F45" s="87"/>
      <c r="G45" s="87"/>
      <c r="H45" s="87"/>
      <c r="I45" s="87"/>
      <c r="J45" s="88"/>
      <c r="K45" s="68"/>
    </row>
    <row r="46" spans="1:12" s="61" customFormat="1">
      <c r="A46" s="70"/>
      <c r="B46" s="77"/>
      <c r="C46" s="70"/>
      <c r="D46" s="70"/>
      <c r="E46" s="70"/>
      <c r="F46" s="70"/>
      <c r="G46" s="70"/>
      <c r="H46" s="70"/>
      <c r="I46" s="70"/>
      <c r="J46" s="70"/>
      <c r="K46" s="68"/>
    </row>
    <row r="47" spans="1:12" s="61" customFormat="1">
      <c r="A47" s="70"/>
      <c r="B47" s="78" t="s">
        <v>196</v>
      </c>
      <c r="C47" s="79" t="s">
        <v>194</v>
      </c>
      <c r="D47" s="80"/>
      <c r="E47" s="80"/>
      <c r="F47" s="80"/>
      <c r="G47" s="80"/>
      <c r="H47" s="80"/>
      <c r="I47" s="80"/>
      <c r="J47" s="80"/>
      <c r="K47" s="68"/>
    </row>
    <row r="48" spans="1:12" s="61" customFormat="1">
      <c r="A48" s="70"/>
      <c r="B48" s="77" t="s">
        <v>24</v>
      </c>
      <c r="C48" s="97" t="s">
        <v>205</v>
      </c>
      <c r="D48" s="98"/>
      <c r="E48" s="98"/>
      <c r="F48" s="98"/>
      <c r="G48" s="98"/>
      <c r="H48" s="98"/>
      <c r="I48" s="98"/>
      <c r="J48" s="98"/>
      <c r="K48" s="68"/>
    </row>
    <row r="49" spans="1:11" s="61" customFormat="1">
      <c r="A49" s="70"/>
      <c r="B49" s="70"/>
      <c r="C49" s="62"/>
      <c r="D49" s="62"/>
      <c r="E49" s="62"/>
      <c r="F49" s="62"/>
      <c r="G49" s="62"/>
      <c r="H49" s="62"/>
      <c r="I49" s="62"/>
      <c r="J49" s="62"/>
      <c r="K49" s="68"/>
    </row>
    <row r="50" spans="1:11" s="61" customFormat="1">
      <c r="A50" s="70"/>
      <c r="B50" s="70"/>
      <c r="C50" s="62"/>
      <c r="D50" s="62"/>
      <c r="E50" s="62"/>
      <c r="F50" s="62"/>
      <c r="G50" s="62"/>
      <c r="H50" s="62"/>
      <c r="I50" s="62"/>
      <c r="J50" s="62"/>
      <c r="K50" s="68"/>
    </row>
    <row r="51" spans="1:11" s="61" customFormat="1">
      <c r="A51" s="70"/>
      <c r="B51" s="70" t="s">
        <v>192</v>
      </c>
      <c r="C51" s="62"/>
      <c r="D51" s="62"/>
      <c r="E51" s="62"/>
      <c r="F51" s="62"/>
      <c r="G51" s="62"/>
      <c r="H51" s="62"/>
      <c r="I51" s="62"/>
      <c r="J51" s="62"/>
      <c r="K51" s="68"/>
    </row>
    <row r="52" spans="1:11" s="61" customFormat="1">
      <c r="A52" s="70"/>
      <c r="B52" s="70" t="s">
        <v>193</v>
      </c>
      <c r="C52" s="62"/>
      <c r="D52" s="62"/>
      <c r="E52" s="62"/>
      <c r="F52" s="62"/>
      <c r="G52" s="62"/>
      <c r="H52" s="62"/>
      <c r="I52" s="62"/>
      <c r="J52" s="62"/>
      <c r="K52" s="68"/>
    </row>
    <row r="53" spans="1:11" s="61" customFormat="1">
      <c r="A53" s="70"/>
      <c r="B53" s="70" t="s">
        <v>146</v>
      </c>
      <c r="C53" s="62"/>
      <c r="D53" s="62"/>
      <c r="E53" s="62"/>
      <c r="F53" s="62"/>
      <c r="G53" s="62"/>
      <c r="H53" s="62"/>
      <c r="I53" s="62"/>
      <c r="J53" s="62"/>
      <c r="K53" s="68"/>
    </row>
    <row r="54" spans="1:11" s="61" customFormat="1">
      <c r="A54" s="70"/>
      <c r="B54" s="81" t="s">
        <v>188</v>
      </c>
      <c r="C54" s="62"/>
      <c r="D54" s="62"/>
      <c r="E54" s="62"/>
      <c r="F54" s="62"/>
      <c r="G54" s="62"/>
      <c r="H54" s="62"/>
      <c r="I54" s="62"/>
      <c r="J54" s="62"/>
      <c r="K54" s="68"/>
    </row>
    <row r="55" spans="1:11" s="61" customFormat="1">
      <c r="A55" s="70"/>
      <c r="B55" s="68"/>
      <c r="C55" s="68"/>
      <c r="D55" s="68"/>
      <c r="E55" s="68"/>
      <c r="F55" s="68"/>
      <c r="G55" s="68"/>
      <c r="H55" s="68"/>
      <c r="I55" s="68"/>
      <c r="J55" s="68"/>
      <c r="K55" s="68"/>
    </row>
    <row r="56" spans="1:11" s="61" customFormat="1">
      <c r="A56" s="70"/>
      <c r="B56" s="68"/>
      <c r="C56" s="68"/>
      <c r="D56" s="68"/>
      <c r="E56" s="68"/>
      <c r="F56" s="68"/>
      <c r="G56" s="68"/>
      <c r="H56" s="68"/>
      <c r="I56" s="68"/>
      <c r="J56" s="68"/>
      <c r="K56" s="68"/>
    </row>
    <row r="57" spans="1:11" s="61" customFormat="1">
      <c r="A57" s="70"/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11" s="61" customFormat="1">
      <c r="A58" s="70"/>
      <c r="B58" s="68"/>
      <c r="C58" s="68"/>
      <c r="D58" s="68"/>
      <c r="E58" s="68"/>
      <c r="F58" s="68"/>
      <c r="G58" s="68"/>
      <c r="H58" s="68"/>
      <c r="I58" s="68"/>
      <c r="J58" s="68"/>
      <c r="K58" s="68"/>
    </row>
    <row r="59" spans="1:11" s="61" customFormat="1">
      <c r="A59" s="70"/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11" s="61" customFormat="1">
      <c r="A60" s="70"/>
      <c r="B60" s="68"/>
      <c r="C60" s="68"/>
      <c r="D60" s="68"/>
      <c r="E60" s="68"/>
      <c r="F60" s="68"/>
      <c r="G60" s="68"/>
      <c r="H60" s="68"/>
      <c r="I60" s="68"/>
      <c r="J60" s="68"/>
      <c r="K60" s="68"/>
    </row>
    <row r="61" spans="1:11" s="61" customFormat="1">
      <c r="A61" s="70"/>
      <c r="B61" s="68"/>
      <c r="C61" s="68"/>
      <c r="D61" s="68"/>
      <c r="E61" s="68"/>
      <c r="F61" s="68"/>
      <c r="G61" s="68"/>
      <c r="H61" s="68"/>
      <c r="I61" s="68"/>
      <c r="J61" s="68"/>
      <c r="K61" s="68"/>
    </row>
    <row r="62" spans="1:11" s="61" customFormat="1">
      <c r="A62" s="70"/>
      <c r="B62" s="68"/>
      <c r="C62" s="68"/>
      <c r="D62" s="68"/>
      <c r="E62" s="68"/>
      <c r="F62" s="68"/>
      <c r="G62" s="68"/>
      <c r="H62" s="68"/>
      <c r="I62" s="68"/>
      <c r="J62" s="68"/>
      <c r="K62" s="68"/>
    </row>
    <row r="63" spans="1:11" s="61" customFormat="1">
      <c r="A63" s="70"/>
      <c r="B63" s="68"/>
      <c r="C63" s="68"/>
      <c r="D63" s="68"/>
      <c r="E63" s="68"/>
      <c r="F63" s="68"/>
      <c r="G63" s="68"/>
      <c r="H63" s="68"/>
      <c r="I63" s="68"/>
      <c r="J63" s="68"/>
      <c r="K63" s="68"/>
    </row>
    <row r="64" spans="1:11" s="61" customFormat="1">
      <c r="A64" s="70"/>
      <c r="B64" s="68"/>
      <c r="C64" s="68"/>
      <c r="D64" s="68"/>
      <c r="E64" s="68"/>
      <c r="F64" s="68"/>
      <c r="G64" s="68"/>
      <c r="H64" s="68"/>
      <c r="I64" s="68"/>
      <c r="J64" s="68"/>
      <c r="K64" s="68"/>
    </row>
    <row r="65" spans="1:11" s="61" customFormat="1">
      <c r="A65" s="70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11" s="61" customFormat="1">
      <c r="A66" s="70"/>
      <c r="B66" s="68"/>
      <c r="C66" s="68"/>
      <c r="D66" s="68"/>
      <c r="E66" s="68"/>
      <c r="F66" s="68"/>
      <c r="G66" s="68"/>
      <c r="H66" s="68"/>
      <c r="I66" s="68"/>
      <c r="J66" s="68"/>
      <c r="K66" s="68"/>
    </row>
    <row r="67" spans="1:11" s="61" customFormat="1">
      <c r="A67" s="70"/>
      <c r="B67" s="68"/>
      <c r="C67" s="68"/>
      <c r="D67" s="68"/>
      <c r="E67" s="68"/>
      <c r="F67" s="68"/>
      <c r="G67" s="68"/>
      <c r="H67" s="68"/>
      <c r="I67" s="68"/>
      <c r="J67" s="68"/>
      <c r="K67" s="68"/>
    </row>
    <row r="68" spans="1:11" s="61" customFormat="1">
      <c r="A68" s="70"/>
      <c r="B68" s="68"/>
      <c r="C68" s="68"/>
      <c r="D68" s="68"/>
      <c r="E68" s="68"/>
      <c r="F68" s="68"/>
      <c r="G68" s="68"/>
      <c r="H68" s="68"/>
      <c r="I68" s="68"/>
      <c r="J68" s="68"/>
      <c r="K68" s="68"/>
    </row>
    <row r="69" spans="1:11" s="61" customFormat="1">
      <c r="A69" s="70"/>
      <c r="B69" s="68"/>
      <c r="C69" s="68"/>
      <c r="D69" s="68"/>
      <c r="E69" s="68"/>
      <c r="F69" s="68"/>
      <c r="G69" s="68"/>
      <c r="H69" s="68"/>
      <c r="I69" s="68"/>
      <c r="J69" s="68"/>
      <c r="K69" s="68"/>
    </row>
    <row r="70" spans="1:11" s="61" customFormat="1">
      <c r="A70" s="70"/>
      <c r="B70" s="68"/>
      <c r="C70" s="68"/>
      <c r="D70" s="68"/>
      <c r="E70" s="68"/>
      <c r="F70" s="68"/>
      <c r="G70" s="68"/>
      <c r="H70" s="68"/>
      <c r="I70" s="68"/>
      <c r="J70" s="68"/>
      <c r="K70" s="68"/>
    </row>
    <row r="71" spans="1:11" s="61" customFormat="1">
      <c r="A71" s="70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61" customFormat="1">
      <c r="A72" s="70"/>
      <c r="B72" s="68"/>
      <c r="C72" s="68"/>
      <c r="D72" s="68"/>
      <c r="E72" s="68"/>
      <c r="F72" s="68"/>
      <c r="G72" s="68"/>
      <c r="H72" s="68"/>
      <c r="I72" s="68"/>
      <c r="J72" s="68"/>
      <c r="K72" s="68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:D26">
    <cfRule type="cellIs" dxfId="7" priority="1" operator="equal">
      <formula>"Above MAV"</formula>
    </cfRule>
    <cfRule type="cellIs" dxfId="6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7">
      <c r="B1" s="90" t="s">
        <v>0</v>
      </c>
      <c r="J1" s="12" t="str">
        <f ca="1">'R-ALL'!J1</f>
        <v>Rev4.0</v>
      </c>
    </row>
    <row r="2" spans="1:11">
      <c r="J2" s="12"/>
    </row>
    <row r="3" spans="1:11">
      <c r="B3" s="66" t="s">
        <v>59</v>
      </c>
      <c r="C3" s="68"/>
      <c r="D3" s="68"/>
      <c r="E3" s="68"/>
      <c r="F3" s="69"/>
      <c r="G3" s="69"/>
      <c r="H3" s="63" t="s">
        <v>148</v>
      </c>
      <c r="I3" s="68"/>
      <c r="J3" s="64" t="s">
        <v>149</v>
      </c>
    </row>
    <row r="4" spans="1:11">
      <c r="B4" s="67" t="s">
        <v>58</v>
      </c>
      <c r="C4" s="68"/>
      <c r="D4" s="68"/>
      <c r="E4" s="68"/>
      <c r="F4" s="69"/>
      <c r="G4" s="69"/>
      <c r="H4" s="63" t="s">
        <v>56</v>
      </c>
      <c r="I4" s="68"/>
      <c r="J4" s="65">
        <f ca="1">TODAY()</f>
        <v>45187</v>
      </c>
    </row>
    <row r="5" spans="1:11">
      <c r="B5" s="63" t="s">
        <v>131</v>
      </c>
      <c r="C5" s="64" t="s">
        <v>134</v>
      </c>
      <c r="D5" s="68"/>
      <c r="E5" s="68"/>
      <c r="F5" s="69"/>
      <c r="G5" s="69"/>
      <c r="H5" s="63" t="s">
        <v>57</v>
      </c>
      <c r="I5" s="68"/>
      <c r="J5" s="65">
        <f ca="1">TODAY()</f>
        <v>45187</v>
      </c>
    </row>
    <row r="6" spans="1:11">
      <c r="B6" s="6"/>
      <c r="C6" s="51"/>
      <c r="D6" s="52"/>
      <c r="E6" s="51"/>
      <c r="F6" s="51"/>
      <c r="G6" s="51"/>
      <c r="I6" s="51"/>
    </row>
    <row r="7" spans="1:11" s="61" customFormat="1">
      <c r="A7" s="70"/>
      <c r="B7" s="71" t="s">
        <v>1</v>
      </c>
      <c r="C7" s="72" t="s">
        <v>2</v>
      </c>
      <c r="D7" s="72" t="s">
        <v>61</v>
      </c>
      <c r="E7" s="72" t="s">
        <v>196</v>
      </c>
      <c r="F7" s="72" t="s">
        <v>197</v>
      </c>
      <c r="G7" s="94" t="s">
        <v>44</v>
      </c>
      <c r="H7" s="95"/>
      <c r="I7" s="95"/>
      <c r="J7" s="96"/>
      <c r="K7" s="68"/>
    </row>
    <row r="8" spans="1:11" s="61" customFormat="1">
      <c r="A8" s="70"/>
      <c r="B8" s="73" t="s">
        <v>30</v>
      </c>
      <c r="C8" s="73" t="s">
        <v>29</v>
      </c>
      <c r="D8" s="74" t="s">
        <v>23</v>
      </c>
      <c r="E8" s="74" t="s">
        <v>23</v>
      </c>
      <c r="F8" s="74" t="s">
        <v>23</v>
      </c>
      <c r="G8" s="74" t="e">
        <f>VLOOKUP(D8,Lookup!C111:D112,2,FALSE)</f>
        <v>#N/A</v>
      </c>
      <c r="H8" s="91"/>
      <c r="I8" s="92"/>
      <c r="J8" s="93"/>
      <c r="K8" s="68"/>
    </row>
    <row r="9" spans="1:11" s="61" customFormat="1">
      <c r="A9" s="70"/>
      <c r="B9" s="73" t="s">
        <v>31</v>
      </c>
      <c r="C9" s="73" t="s">
        <v>29</v>
      </c>
      <c r="D9" s="74" t="s">
        <v>23</v>
      </c>
      <c r="E9" s="74" t="s">
        <v>23</v>
      </c>
      <c r="F9" s="74" t="s">
        <v>39</v>
      </c>
      <c r="G9" s="74" t="e">
        <f>VLOOKUP(D9,Lookup!C113:D114,2,FALSE)</f>
        <v>#N/A</v>
      </c>
      <c r="H9" s="91"/>
      <c r="I9" s="92"/>
      <c r="J9" s="93"/>
      <c r="K9" s="68"/>
    </row>
    <row r="10" spans="1:11" s="61" customFormat="1">
      <c r="A10" s="70"/>
      <c r="B10" s="73" t="s">
        <v>32</v>
      </c>
      <c r="C10" s="73" t="s">
        <v>34</v>
      </c>
      <c r="D10" s="74"/>
      <c r="E10" s="74" t="s">
        <v>23</v>
      </c>
      <c r="F10" s="74" t="s">
        <v>23</v>
      </c>
      <c r="G10" s="74" t="e">
        <f>VLOOKUP(D10,Lookup!C115:D118,2)</f>
        <v>#N/A</v>
      </c>
      <c r="H10" s="91"/>
      <c r="I10" s="92"/>
      <c r="J10" s="93"/>
      <c r="K10" s="68"/>
    </row>
    <row r="11" spans="1:11" s="61" customFormat="1">
      <c r="A11" s="70"/>
      <c r="B11" s="73" t="s">
        <v>33</v>
      </c>
      <c r="C11" s="73" t="s">
        <v>34</v>
      </c>
      <c r="D11" s="74"/>
      <c r="E11" s="74" t="s">
        <v>23</v>
      </c>
      <c r="F11" s="74" t="s">
        <v>43</v>
      </c>
      <c r="G11" s="74" t="e">
        <f>VLOOKUP(D11,Lookup!C119:D122,2)</f>
        <v>#N/A</v>
      </c>
      <c r="H11" s="91"/>
      <c r="I11" s="92"/>
      <c r="J11" s="93"/>
      <c r="K11" s="68"/>
    </row>
    <row r="12" spans="1:11" s="61" customFormat="1">
      <c r="A12" s="70"/>
      <c r="B12" s="70"/>
      <c r="C12" s="70"/>
      <c r="D12" s="62"/>
      <c r="E12" s="62"/>
      <c r="F12" s="62"/>
      <c r="G12" s="62"/>
      <c r="H12" s="63"/>
      <c r="I12" s="63"/>
      <c r="J12" s="63"/>
      <c r="K12" s="68"/>
    </row>
    <row r="13" spans="1:11" s="61" customFormat="1">
      <c r="A13" s="70"/>
      <c r="B13" s="77" t="s">
        <v>151</v>
      </c>
      <c r="C13" s="70"/>
      <c r="D13" s="70"/>
      <c r="E13" s="70"/>
      <c r="F13" s="70"/>
      <c r="G13" s="70"/>
      <c r="H13" s="70"/>
      <c r="I13" s="70"/>
      <c r="J13" s="70"/>
      <c r="K13" s="68"/>
    </row>
    <row r="14" spans="1:11" s="61" customFormat="1">
      <c r="A14" s="70"/>
      <c r="B14" s="63" t="s">
        <v>141</v>
      </c>
      <c r="C14" s="63"/>
      <c r="K14" s="68"/>
    </row>
    <row r="15" spans="1:11" s="61" customFormat="1">
      <c r="A15" s="70"/>
      <c r="B15" s="63" t="s">
        <v>152</v>
      </c>
      <c r="K15" s="68"/>
    </row>
    <row r="16" spans="1:11" s="61" customFormat="1">
      <c r="A16" s="70"/>
      <c r="B16" s="63" t="s">
        <v>191</v>
      </c>
      <c r="K16" s="68"/>
    </row>
    <row r="17" spans="1:11" s="61" customFormat="1">
      <c r="A17" s="70"/>
      <c r="B17" s="63" t="s">
        <v>189</v>
      </c>
      <c r="K17" s="68"/>
    </row>
    <row r="18" spans="1:11" s="61" customFormat="1">
      <c r="A18" s="70"/>
      <c r="B18" s="63" t="s">
        <v>178</v>
      </c>
      <c r="K18" s="68"/>
    </row>
    <row r="19" spans="1:11" s="61" customFormat="1">
      <c r="A19" s="70"/>
      <c r="B19" s="63"/>
      <c r="C19" s="63"/>
      <c r="K19" s="68"/>
    </row>
    <row r="20" spans="1:11" s="61" customFormat="1">
      <c r="A20" s="70"/>
      <c r="B20" s="78" t="s">
        <v>196</v>
      </c>
      <c r="C20" s="79" t="s">
        <v>194</v>
      </c>
      <c r="D20" s="80"/>
      <c r="E20" s="80"/>
      <c r="F20" s="80"/>
      <c r="G20" s="80"/>
      <c r="H20" s="80"/>
      <c r="I20" s="80"/>
      <c r="J20" s="80"/>
      <c r="K20" s="68"/>
    </row>
    <row r="21" spans="1:11" s="61" customFormat="1">
      <c r="A21" s="70"/>
      <c r="B21" s="77" t="s">
        <v>197</v>
      </c>
      <c r="C21" s="98" t="s">
        <v>195</v>
      </c>
      <c r="D21" s="98"/>
      <c r="E21" s="98"/>
      <c r="F21" s="98"/>
      <c r="G21" s="98"/>
      <c r="H21" s="98"/>
      <c r="I21" s="98"/>
      <c r="J21" s="98"/>
      <c r="K21" s="68"/>
    </row>
    <row r="22" spans="1:11" s="61" customFormat="1">
      <c r="A22" s="70"/>
      <c r="B22" s="77"/>
      <c r="C22" s="97"/>
      <c r="D22" s="98"/>
      <c r="E22" s="98"/>
      <c r="F22" s="98"/>
      <c r="G22" s="98"/>
      <c r="H22" s="98"/>
      <c r="I22" s="98"/>
      <c r="J22" s="98"/>
      <c r="K22" s="68"/>
    </row>
    <row r="23" spans="1:11" s="61" customFormat="1">
      <c r="A23" s="70"/>
      <c r="B23" s="70"/>
      <c r="C23" s="62"/>
      <c r="D23" s="62"/>
      <c r="E23" s="62"/>
      <c r="F23" s="62"/>
      <c r="G23" s="62"/>
      <c r="H23" s="62"/>
      <c r="I23" s="62"/>
      <c r="J23" s="62"/>
      <c r="K23" s="68"/>
    </row>
    <row r="24" spans="1:11" s="61" customFormat="1">
      <c r="A24" s="70"/>
      <c r="B24" s="70"/>
      <c r="C24" s="62"/>
      <c r="D24" s="62"/>
      <c r="E24" s="62"/>
      <c r="F24" s="62"/>
      <c r="G24" s="62"/>
      <c r="H24" s="62"/>
      <c r="I24" s="62"/>
      <c r="J24" s="62"/>
      <c r="K24" s="68"/>
    </row>
    <row r="25" spans="1:11" s="61" customFormat="1">
      <c r="A25" s="70"/>
      <c r="B25" s="70" t="s">
        <v>192</v>
      </c>
      <c r="C25" s="62"/>
      <c r="D25" s="62"/>
      <c r="E25" s="62"/>
      <c r="F25" s="62"/>
      <c r="G25" s="62"/>
      <c r="H25" s="62"/>
      <c r="I25" s="62"/>
      <c r="J25" s="62"/>
      <c r="K25" s="68"/>
    </row>
    <row r="26" spans="1:11" s="61" customFormat="1">
      <c r="A26" s="70"/>
      <c r="B26" s="70" t="s">
        <v>193</v>
      </c>
      <c r="C26" s="62"/>
      <c r="D26" s="62"/>
      <c r="E26" s="62"/>
      <c r="F26" s="62"/>
      <c r="G26" s="62"/>
      <c r="H26" s="62"/>
      <c r="I26" s="62"/>
      <c r="J26" s="62"/>
      <c r="K26" s="68"/>
    </row>
    <row r="27" spans="1:11" s="61" customFormat="1">
      <c r="A27" s="70"/>
      <c r="B27" s="70" t="s">
        <v>146</v>
      </c>
      <c r="C27" s="62"/>
      <c r="D27" s="62"/>
      <c r="E27" s="62"/>
      <c r="F27" s="62"/>
      <c r="G27" s="62"/>
      <c r="H27" s="62"/>
      <c r="I27" s="62"/>
      <c r="J27" s="62"/>
      <c r="K27" s="68"/>
    </row>
    <row r="28" spans="1:11" s="61" customFormat="1">
      <c r="A28" s="70"/>
      <c r="B28" s="81" t="s">
        <v>188</v>
      </c>
      <c r="C28" s="62"/>
      <c r="D28" s="62"/>
      <c r="E28" s="62"/>
      <c r="F28" s="62"/>
      <c r="G28" s="62"/>
      <c r="H28" s="62"/>
      <c r="I28" s="62"/>
      <c r="J28" s="62"/>
      <c r="K28" s="68"/>
    </row>
    <row r="29" spans="1:11" s="61" customFormat="1">
      <c r="A29" s="70"/>
      <c r="B29" s="68"/>
      <c r="C29" s="68"/>
      <c r="D29" s="68"/>
      <c r="E29" s="68"/>
      <c r="F29" s="68"/>
      <c r="G29" s="68"/>
      <c r="H29" s="68"/>
      <c r="I29" s="68"/>
      <c r="J29" s="68"/>
      <c r="K29" s="68"/>
    </row>
    <row r="30" spans="1:11" s="61" customFormat="1">
      <c r="A30" s="70"/>
      <c r="B30" s="68"/>
      <c r="C30" s="68"/>
      <c r="D30" s="68"/>
      <c r="E30" s="68"/>
      <c r="F30" s="68"/>
      <c r="G30" s="68"/>
      <c r="H30" s="68"/>
      <c r="I30" s="68"/>
      <c r="J30" s="68"/>
      <c r="K30" s="68"/>
    </row>
    <row r="31" spans="1:11" s="61" customFormat="1">
      <c r="A31" s="70"/>
      <c r="B31" s="68"/>
      <c r="C31" s="68"/>
      <c r="D31" s="68"/>
      <c r="E31" s="68"/>
      <c r="F31" s="68"/>
      <c r="G31" s="68"/>
      <c r="H31" s="68"/>
      <c r="I31" s="68"/>
      <c r="J31" s="68"/>
      <c r="K31" s="68"/>
    </row>
    <row r="32" spans="1:11" s="61" customFormat="1">
      <c r="A32" s="70"/>
      <c r="B32" s="68"/>
      <c r="C32" s="68"/>
      <c r="D32" s="68"/>
      <c r="E32" s="68"/>
      <c r="F32" s="68"/>
      <c r="G32" s="68"/>
      <c r="H32" s="68"/>
      <c r="I32" s="68"/>
      <c r="J32" s="68"/>
      <c r="K32" s="68"/>
    </row>
    <row r="33" spans="1:11" s="61" customFormat="1">
      <c r="A33" s="70"/>
      <c r="B33" s="68"/>
      <c r="C33" s="68"/>
      <c r="D33" s="68"/>
      <c r="E33" s="68"/>
      <c r="F33" s="68"/>
      <c r="G33" s="68"/>
      <c r="H33" s="68"/>
      <c r="I33" s="68"/>
      <c r="J33" s="68"/>
      <c r="K33" s="68"/>
    </row>
    <row r="34" spans="1:11" s="61" customFormat="1">
      <c r="A34" s="70"/>
      <c r="B34" s="68"/>
      <c r="C34" s="68"/>
      <c r="D34" s="68"/>
      <c r="E34" s="68"/>
      <c r="F34" s="68"/>
      <c r="G34" s="68"/>
      <c r="H34" s="68"/>
      <c r="I34" s="68"/>
      <c r="J34" s="68"/>
      <c r="K34" s="68"/>
    </row>
    <row r="35" spans="1:11" s="61" customFormat="1">
      <c r="A35" s="70"/>
      <c r="B35" s="68"/>
      <c r="C35" s="68"/>
      <c r="D35" s="68"/>
      <c r="E35" s="68"/>
      <c r="F35" s="68"/>
      <c r="G35" s="68"/>
      <c r="H35" s="68"/>
      <c r="I35" s="68"/>
      <c r="J35" s="68"/>
      <c r="K35" s="68"/>
    </row>
    <row r="36" spans="1:11" s="61" customFormat="1">
      <c r="A36" s="70"/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spans="1:11" s="61" customFormat="1">
      <c r="A37" s="70"/>
      <c r="B37" s="68"/>
      <c r="C37" s="68"/>
      <c r="D37" s="68"/>
      <c r="E37" s="68"/>
      <c r="F37" s="68"/>
      <c r="G37" s="68"/>
      <c r="H37" s="68"/>
      <c r="I37" s="68"/>
      <c r="J37" s="68"/>
      <c r="K37" s="68"/>
    </row>
    <row r="38" spans="1:11" s="61" customFormat="1">
      <c r="A38" s="70"/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spans="1:11" s="61" customFormat="1">
      <c r="A39" s="70"/>
      <c r="B39" s="68"/>
      <c r="C39" s="68"/>
      <c r="D39" s="68"/>
      <c r="E39" s="68"/>
      <c r="F39" s="68"/>
      <c r="G39" s="68"/>
      <c r="H39" s="68"/>
      <c r="I39" s="68"/>
      <c r="J39" s="68"/>
      <c r="K39" s="68"/>
    </row>
    <row r="40" spans="1:11" s="61" customFormat="1">
      <c r="A40" s="70"/>
      <c r="B40" s="68"/>
      <c r="C40" s="68"/>
      <c r="D40" s="68"/>
      <c r="E40" s="68"/>
      <c r="F40" s="68"/>
      <c r="G40" s="68"/>
      <c r="H40" s="68"/>
      <c r="I40" s="68"/>
      <c r="J40" s="68"/>
      <c r="K40" s="68"/>
    </row>
    <row r="41" spans="1:11" s="61" customFormat="1">
      <c r="A41" s="70"/>
      <c r="B41" s="68"/>
      <c r="C41" s="68"/>
      <c r="D41" s="68"/>
      <c r="E41" s="68"/>
      <c r="F41" s="68"/>
      <c r="G41" s="68"/>
      <c r="H41" s="68"/>
      <c r="I41" s="68"/>
      <c r="J41" s="68"/>
      <c r="K41" s="68"/>
    </row>
    <row r="42" spans="1:11" s="61" customFormat="1">
      <c r="A42" s="70"/>
      <c r="B42" s="68"/>
      <c r="C42" s="68"/>
      <c r="D42" s="68"/>
      <c r="E42" s="68"/>
      <c r="F42" s="68"/>
      <c r="G42" s="68"/>
      <c r="H42" s="68"/>
      <c r="I42" s="68"/>
      <c r="J42" s="68"/>
      <c r="K42" s="68"/>
    </row>
    <row r="43" spans="1:11" s="61" customFormat="1">
      <c r="A43" s="70"/>
      <c r="B43" s="68"/>
      <c r="C43" s="68"/>
      <c r="D43" s="68"/>
      <c r="E43" s="68"/>
      <c r="F43" s="68"/>
      <c r="G43" s="68"/>
      <c r="H43" s="68"/>
      <c r="I43" s="68"/>
      <c r="J43" s="68"/>
      <c r="K43" s="68"/>
    </row>
    <row r="44" spans="1:11" s="61" customFormat="1">
      <c r="A44" s="70"/>
      <c r="B44" s="68"/>
      <c r="C44" s="68"/>
      <c r="D44" s="68"/>
      <c r="E44" s="68"/>
      <c r="F44" s="68"/>
      <c r="G44" s="68"/>
      <c r="H44" s="68"/>
      <c r="I44" s="68"/>
      <c r="J44" s="68"/>
      <c r="K44" s="68"/>
    </row>
    <row r="45" spans="1:11" s="61" customFormat="1">
      <c r="A45" s="70"/>
      <c r="B45" s="68"/>
      <c r="C45" s="68"/>
      <c r="D45" s="68"/>
      <c r="E45" s="68"/>
      <c r="F45" s="68"/>
      <c r="G45" s="68"/>
      <c r="H45" s="68"/>
      <c r="I45" s="68"/>
      <c r="J45" s="68"/>
      <c r="K45" s="68"/>
    </row>
    <row r="46" spans="1:11" s="61" customFormat="1">
      <c r="A46" s="70"/>
      <c r="B46" s="68"/>
      <c r="C46" s="68"/>
      <c r="D46" s="68"/>
      <c r="E46" s="68"/>
      <c r="F46" s="68"/>
      <c r="G46" s="68"/>
      <c r="H46" s="68"/>
      <c r="I46" s="68"/>
      <c r="J46" s="68"/>
      <c r="K46" s="68"/>
    </row>
    <row r="47" spans="1:11" s="61" customFormat="1">
      <c r="A47" s="70"/>
      <c r="B47" s="68"/>
      <c r="C47" s="68"/>
      <c r="D47" s="68"/>
      <c r="E47" s="68"/>
      <c r="F47" s="68"/>
      <c r="G47" s="68"/>
      <c r="H47" s="68"/>
      <c r="I47" s="68"/>
      <c r="J47" s="68"/>
      <c r="K47" s="68"/>
    </row>
    <row r="48" spans="1:11" s="61" customFormat="1">
      <c r="A48" s="70"/>
      <c r="B48" s="68"/>
      <c r="C48" s="68"/>
      <c r="D48" s="68"/>
      <c r="E48" s="68"/>
      <c r="F48" s="68"/>
      <c r="G48" s="68"/>
      <c r="H48" s="68"/>
      <c r="I48" s="68"/>
      <c r="J48" s="68"/>
      <c r="K48" s="68"/>
    </row>
    <row r="49" spans="1:11" s="61" customFormat="1">
      <c r="A49" s="70"/>
      <c r="B49" s="68"/>
      <c r="C49" s="68"/>
      <c r="D49" s="68"/>
      <c r="E49" s="68"/>
      <c r="F49" s="68"/>
      <c r="G49" s="68"/>
      <c r="H49" s="68"/>
      <c r="I49" s="68"/>
      <c r="J49" s="68"/>
      <c r="K49" s="68"/>
    </row>
    <row r="50" spans="1:11" s="61" customFormat="1">
      <c r="A50" s="70"/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s="61" customFormat="1">
      <c r="A51" s="70"/>
      <c r="B51" s="68"/>
      <c r="C51" s="68"/>
      <c r="D51" s="68"/>
      <c r="E51" s="68"/>
      <c r="F51" s="68"/>
      <c r="G51" s="68"/>
      <c r="H51" s="68"/>
      <c r="I51" s="68"/>
      <c r="J51" s="68"/>
      <c r="K51" s="68"/>
    </row>
    <row r="52" spans="1:11" s="61" customFormat="1">
      <c r="A52" s="70"/>
      <c r="B52" s="68"/>
      <c r="C52" s="68"/>
      <c r="D52" s="68"/>
      <c r="E52" s="68"/>
      <c r="F52" s="68"/>
      <c r="G52" s="68"/>
      <c r="H52" s="68"/>
      <c r="I52" s="68"/>
      <c r="J52" s="68"/>
      <c r="K52" s="68"/>
    </row>
    <row r="53" spans="1:11" s="61" customFormat="1">
      <c r="A53" s="70"/>
      <c r="B53" s="68"/>
      <c r="C53" s="68"/>
      <c r="D53" s="68"/>
      <c r="E53" s="68"/>
      <c r="F53" s="68"/>
      <c r="G53" s="68"/>
      <c r="H53" s="68"/>
      <c r="I53" s="68"/>
      <c r="J53" s="68"/>
      <c r="K53" s="68"/>
    </row>
    <row r="54" spans="1:11" s="61" customFormat="1">
      <c r="A54" s="70"/>
      <c r="B54" s="68"/>
      <c r="C54" s="68"/>
      <c r="D54" s="68"/>
      <c r="E54" s="68"/>
      <c r="F54" s="68"/>
      <c r="G54" s="68"/>
      <c r="H54" s="68"/>
      <c r="I54" s="68"/>
      <c r="J54" s="68"/>
      <c r="K54" s="68"/>
    </row>
    <row r="55" spans="1:11" s="61" customFormat="1">
      <c r="A55" s="70"/>
      <c r="B55" s="68"/>
      <c r="C55" s="68"/>
      <c r="D55" s="68"/>
      <c r="E55" s="68"/>
      <c r="F55" s="68"/>
      <c r="G55" s="68"/>
      <c r="H55" s="68"/>
      <c r="I55" s="68"/>
      <c r="J55" s="68"/>
      <c r="K55" s="68"/>
    </row>
    <row r="56" spans="1:11" s="61" customFormat="1">
      <c r="A56" s="70"/>
      <c r="B56" s="68"/>
      <c r="C56" s="68"/>
      <c r="D56" s="68"/>
      <c r="E56" s="68"/>
      <c r="F56" s="68"/>
      <c r="G56" s="68"/>
      <c r="H56" s="68"/>
      <c r="I56" s="68"/>
      <c r="J56" s="68"/>
      <c r="K56" s="68"/>
    </row>
    <row r="57" spans="1:11" s="61" customFormat="1">
      <c r="A57" s="70"/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11" s="61" customFormat="1">
      <c r="A58" s="70"/>
      <c r="B58" s="68"/>
      <c r="C58" s="68"/>
      <c r="D58" s="68"/>
      <c r="E58" s="68"/>
      <c r="F58" s="68"/>
      <c r="G58" s="68"/>
      <c r="H58" s="68"/>
      <c r="I58" s="68"/>
      <c r="J58" s="68"/>
      <c r="K58" s="68"/>
    </row>
    <row r="59" spans="1:11" s="61" customFormat="1">
      <c r="A59" s="70"/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11" s="61" customFormat="1">
      <c r="A60" s="70"/>
      <c r="B60" s="68"/>
      <c r="C60" s="68"/>
      <c r="D60" s="68"/>
      <c r="E60" s="68"/>
      <c r="F60" s="68"/>
      <c r="G60" s="68"/>
      <c r="H60" s="68"/>
      <c r="I60" s="68"/>
      <c r="J60" s="68"/>
      <c r="K60" s="68"/>
    </row>
    <row r="61" spans="1:11" s="61" customFormat="1">
      <c r="A61" s="70"/>
      <c r="B61" s="68"/>
      <c r="C61" s="68"/>
      <c r="D61" s="68"/>
      <c r="E61" s="68"/>
      <c r="F61" s="68"/>
      <c r="G61" s="68"/>
      <c r="H61" s="68"/>
      <c r="I61" s="68"/>
      <c r="J61" s="68"/>
      <c r="K61" s="68"/>
    </row>
    <row r="62" spans="1:11" s="61" customFormat="1">
      <c r="A62" s="70"/>
      <c r="B62" s="68"/>
      <c r="C62" s="68"/>
      <c r="D62" s="68"/>
      <c r="E62" s="68"/>
      <c r="F62" s="68"/>
      <c r="G62" s="68"/>
      <c r="H62" s="68"/>
      <c r="I62" s="68"/>
      <c r="J62" s="68"/>
      <c r="K62" s="68"/>
    </row>
    <row r="63" spans="1:11" s="61" customFormat="1">
      <c r="A63" s="70"/>
      <c r="B63" s="68"/>
      <c r="C63" s="68"/>
      <c r="D63" s="68"/>
      <c r="E63" s="68"/>
      <c r="F63" s="68"/>
      <c r="G63" s="68"/>
      <c r="H63" s="68"/>
      <c r="I63" s="68"/>
      <c r="J63" s="68"/>
      <c r="K63" s="68"/>
    </row>
    <row r="64" spans="1:11" s="61" customForma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</row>
    <row r="65" spans="1:11" s="61" customForma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</row>
    <row r="66" spans="1:11" s="61" customForma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</row>
    <row r="67" spans="1:11" s="61" customForma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</row>
    <row r="68" spans="1:11" s="61" customForma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</row>
    <row r="69" spans="1:11" s="61" customForma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</row>
    <row r="70" spans="1:11" s="61" customForma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</row>
    <row r="71" spans="1:11" s="61" customForma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</row>
    <row r="72" spans="1:11" s="61" customForma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</row>
    <row r="73" spans="1:11" s="61" customForma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</row>
    <row r="74" spans="1:11" s="61" customForma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</row>
    <row r="75" spans="1:11" s="61" customForma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</row>
    <row r="76" spans="1:11" s="61" customForma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</row>
    <row r="77" spans="1:11" s="61" customForma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</row>
    <row r="78" spans="1:11" s="61" customForma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</row>
    <row r="79" spans="1:11" s="61" customForma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</row>
    <row r="80" spans="1:11" s="61" customForma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</row>
    <row r="81" spans="1:11" s="61" customForma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</row>
    <row r="82" spans="1:11" s="61" customForma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</row>
    <row r="83" spans="1:11" s="61" customForma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</row>
    <row r="84" spans="1:11" s="61" customForma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</row>
    <row r="85" spans="1:11" s="61" customForma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</row>
    <row r="86" spans="1:11" s="61" customForma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</row>
    <row r="87" spans="1:11" s="61" customForma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</row>
    <row r="88" spans="1:11" s="61" customForma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</row>
    <row r="89" spans="1:11" s="61" customForma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</row>
    <row r="90" spans="1:11" s="61" customForma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</row>
    <row r="91" spans="1:11" s="61" customForma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12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7">
      <c r="B1" s="90" t="s">
        <v>0</v>
      </c>
      <c r="J1" s="12" t="str">
        <f ca="1">'R-ALL'!J1</f>
        <v>Rev4.0</v>
      </c>
    </row>
    <row r="2" spans="1:11">
      <c r="J2" s="12"/>
    </row>
    <row r="3" spans="1:11">
      <c r="B3" s="66" t="s">
        <v>59</v>
      </c>
      <c r="C3" s="68"/>
      <c r="D3" s="68"/>
      <c r="E3" s="68"/>
      <c r="F3" s="69"/>
      <c r="G3" s="69"/>
      <c r="H3" s="63" t="s">
        <v>148</v>
      </c>
      <c r="I3" s="68"/>
      <c r="J3" s="64" t="s">
        <v>149</v>
      </c>
    </row>
    <row r="4" spans="1:11">
      <c r="B4" s="67" t="s">
        <v>58</v>
      </c>
      <c r="C4" s="68"/>
      <c r="D4" s="68"/>
      <c r="E4" s="68"/>
      <c r="F4" s="69"/>
      <c r="G4" s="69"/>
      <c r="H4" s="63" t="s">
        <v>56</v>
      </c>
      <c r="I4" s="68"/>
      <c r="J4" s="65">
        <f ca="1">TODAY()</f>
        <v>45187</v>
      </c>
    </row>
    <row r="5" spans="1:11">
      <c r="B5" s="63" t="s">
        <v>131</v>
      </c>
      <c r="C5" s="64" t="s">
        <v>134</v>
      </c>
      <c r="D5" s="68"/>
      <c r="E5" s="68"/>
      <c r="F5" s="69"/>
      <c r="G5" s="69"/>
      <c r="H5" s="63" t="s">
        <v>57</v>
      </c>
      <c r="I5" s="68"/>
      <c r="J5" s="65">
        <f ca="1">TODAY()</f>
        <v>45187</v>
      </c>
    </row>
    <row r="6" spans="1:11">
      <c r="B6" s="6"/>
      <c r="C6" s="51"/>
      <c r="D6" s="52"/>
      <c r="E6" s="51"/>
      <c r="F6" s="51"/>
      <c r="G6" s="51"/>
      <c r="I6" s="51"/>
    </row>
    <row r="7" spans="1:11" s="61" customFormat="1">
      <c r="A7" s="70"/>
      <c r="B7" s="71" t="s">
        <v>1</v>
      </c>
      <c r="C7" s="72" t="s">
        <v>2</v>
      </c>
      <c r="D7" s="72" t="s">
        <v>61</v>
      </c>
      <c r="E7" s="72" t="s">
        <v>196</v>
      </c>
      <c r="F7" s="72" t="s">
        <v>197</v>
      </c>
      <c r="G7" s="94" t="s">
        <v>44</v>
      </c>
      <c r="H7" s="95"/>
      <c r="I7" s="95"/>
      <c r="J7" s="96"/>
      <c r="K7" s="68"/>
    </row>
    <row r="8" spans="1:11" s="61" customFormat="1">
      <c r="A8" s="70"/>
      <c r="B8" s="73" t="s">
        <v>3</v>
      </c>
      <c r="C8" s="74" t="s">
        <v>23</v>
      </c>
      <c r="D8" s="75"/>
      <c r="E8" s="74" t="s">
        <v>62</v>
      </c>
      <c r="F8" s="74" t="s">
        <v>23</v>
      </c>
      <c r="G8" s="74" t="e">
        <f>VLOOKUP(D8,Lookup!C3:D7,2)</f>
        <v>#N/A</v>
      </c>
      <c r="H8" s="91"/>
      <c r="I8" s="92"/>
      <c r="J8" s="93"/>
      <c r="K8" s="68"/>
    </row>
    <row r="9" spans="1:11" s="61" customFormat="1">
      <c r="A9" s="70"/>
      <c r="B9" s="73" t="s">
        <v>5</v>
      </c>
      <c r="C9" s="73" t="s">
        <v>198</v>
      </c>
      <c r="D9" s="76"/>
      <c r="E9" s="74" t="s">
        <v>23</v>
      </c>
      <c r="F9" s="74" t="s">
        <v>23</v>
      </c>
      <c r="G9" s="74" t="e">
        <f>VLOOKUP(D9,Lookup!C18:D25,2)</f>
        <v>#N/A</v>
      </c>
      <c r="H9" s="91"/>
      <c r="I9" s="92"/>
      <c r="J9" s="93"/>
      <c r="K9" s="68"/>
    </row>
    <row r="10" spans="1:11" s="61" customFormat="1">
      <c r="A10" s="70"/>
      <c r="B10" s="73" t="s">
        <v>6</v>
      </c>
      <c r="C10" s="73" t="s">
        <v>198</v>
      </c>
      <c r="D10" s="76"/>
      <c r="E10" s="74" t="s">
        <v>63</v>
      </c>
      <c r="F10" s="74" t="s">
        <v>23</v>
      </c>
      <c r="G10" s="74" t="e">
        <f>VLOOKUP(D10,Lookup!C27:D33,2)</f>
        <v>#N/A</v>
      </c>
      <c r="H10" s="91"/>
      <c r="I10" s="92"/>
      <c r="J10" s="93"/>
      <c r="K10" s="68"/>
    </row>
    <row r="11" spans="1:11" s="61" customFormat="1">
      <c r="A11" s="70"/>
      <c r="B11" s="73" t="s">
        <v>7</v>
      </c>
      <c r="C11" s="73" t="s">
        <v>198</v>
      </c>
      <c r="D11" s="76"/>
      <c r="E11" s="74" t="s">
        <v>23</v>
      </c>
      <c r="F11" s="74" t="s">
        <v>23</v>
      </c>
      <c r="G11" s="74" t="e">
        <f>VLOOKUP(D11,Lookup!C35:D41,2)</f>
        <v>#N/A</v>
      </c>
      <c r="H11" s="91"/>
      <c r="I11" s="92"/>
      <c r="J11" s="93"/>
      <c r="K11" s="68"/>
    </row>
    <row r="12" spans="1:11" s="61" customFormat="1">
      <c r="A12" s="70"/>
      <c r="B12" s="73" t="s">
        <v>8</v>
      </c>
      <c r="C12" s="73" t="s">
        <v>198</v>
      </c>
      <c r="D12" s="74">
        <f>D10-D11</f>
        <v>0</v>
      </c>
      <c r="E12" s="74" t="s">
        <v>23</v>
      </c>
      <c r="F12" s="74" t="s">
        <v>23</v>
      </c>
      <c r="G12" s="74" t="e">
        <f>VLOOKUP(D12,Lookup!C35:D41,2)</f>
        <v>#N/A</v>
      </c>
      <c r="H12" s="91" t="s">
        <v>150</v>
      </c>
      <c r="I12" s="92"/>
      <c r="J12" s="93"/>
      <c r="K12" s="68"/>
    </row>
    <row r="13" spans="1:11" s="61" customFormat="1">
      <c r="A13" s="70"/>
      <c r="B13" s="73" t="s">
        <v>14</v>
      </c>
      <c r="C13" s="73" t="s">
        <v>199</v>
      </c>
      <c r="D13" s="76">
        <f>2*(D9-(5*10^(D8-10)))/(1+(0.94*10^(D8-10)))*10^(6-D8)</f>
        <v>-9.9999999990600013E-4</v>
      </c>
      <c r="E13" s="74" t="s">
        <v>23</v>
      </c>
      <c r="F13" s="74" t="s">
        <v>23</v>
      </c>
      <c r="G13" s="74" t="e">
        <f>VLOOKUP(D13,Lookup!C98:D103,2)</f>
        <v>#N/A</v>
      </c>
      <c r="H13" s="91" t="s">
        <v>150</v>
      </c>
      <c r="I13" s="92"/>
      <c r="J13" s="93"/>
      <c r="K13" s="68"/>
    </row>
    <row r="14" spans="1:11" s="61" customFormat="1">
      <c r="A14" s="70"/>
      <c r="B14" s="73" t="s">
        <v>116</v>
      </c>
      <c r="C14" s="74" t="s">
        <v>23</v>
      </c>
      <c r="D14" s="75" t="e">
        <f>+D8+0.5+VLOOKUP(D9,LSI!$F$2:$G$25,2)+VLOOKUP(D10,LSI!$H$2:$I$25,2)-12.1</f>
        <v>#N/A</v>
      </c>
      <c r="E14" s="74" t="s">
        <v>23</v>
      </c>
      <c r="F14" s="74" t="s">
        <v>23</v>
      </c>
      <c r="G14" s="74" t="e">
        <f>VLOOKUP(D14,Lookup!C105:D109,2)</f>
        <v>#N/A</v>
      </c>
      <c r="H14" s="91" t="s">
        <v>150</v>
      </c>
      <c r="I14" s="92"/>
      <c r="J14" s="93"/>
      <c r="K14" s="68"/>
    </row>
    <row r="15" spans="1:11" s="61" customFormat="1">
      <c r="A15" s="70"/>
      <c r="B15" s="73" t="s">
        <v>9</v>
      </c>
      <c r="C15" s="73" t="s">
        <v>200</v>
      </c>
      <c r="D15" s="76"/>
      <c r="E15" s="74" t="s">
        <v>23</v>
      </c>
      <c r="F15" s="74" t="s">
        <v>23</v>
      </c>
      <c r="G15" s="74" t="e">
        <f>VLOOKUP(D15,Lookup!C43:D50,2)</f>
        <v>#N/A</v>
      </c>
      <c r="H15" s="91"/>
      <c r="I15" s="92"/>
      <c r="J15" s="93"/>
      <c r="K15" s="68"/>
    </row>
    <row r="16" spans="1:11" s="61" customFormat="1" ht="15">
      <c r="A16" s="70"/>
      <c r="B16" s="73" t="s">
        <v>107</v>
      </c>
      <c r="C16" s="73" t="s">
        <v>201</v>
      </c>
      <c r="D16" s="76"/>
      <c r="E16" s="74" t="s">
        <v>23</v>
      </c>
      <c r="F16" s="74">
        <v>50</v>
      </c>
      <c r="G16" s="74" t="e">
        <f>VLOOKUP(D16,Lookup!C89:D96,2)</f>
        <v>#N/A</v>
      </c>
      <c r="H16" s="91"/>
      <c r="I16" s="92"/>
      <c r="J16" s="93"/>
      <c r="K16" s="68"/>
    </row>
    <row r="17" spans="1:11" s="61" customFormat="1">
      <c r="A17" s="70"/>
      <c r="B17" s="73" t="s">
        <v>10</v>
      </c>
      <c r="C17" s="73" t="s">
        <v>24</v>
      </c>
      <c r="D17" s="74"/>
      <c r="E17" s="74" t="s">
        <v>64</v>
      </c>
      <c r="F17" s="74" t="s">
        <v>23</v>
      </c>
      <c r="G17" s="74" t="e">
        <f>VLOOKUP(D17,Lookup!C52:D59,2)</f>
        <v>#N/A</v>
      </c>
      <c r="H17" s="91"/>
      <c r="I17" s="92"/>
      <c r="J17" s="93"/>
      <c r="K17" s="68"/>
    </row>
    <row r="18" spans="1:11" s="61" customFormat="1">
      <c r="A18" s="70"/>
      <c r="B18" s="73" t="s">
        <v>11</v>
      </c>
      <c r="C18" s="73" t="s">
        <v>24</v>
      </c>
      <c r="D18" s="74"/>
      <c r="E18" s="74" t="s">
        <v>65</v>
      </c>
      <c r="F18" s="74">
        <v>0.4</v>
      </c>
      <c r="G18" s="74" t="e">
        <f>VLOOKUP(D18,Lookup!C61:D65,2)</f>
        <v>#N/A</v>
      </c>
      <c r="H18" s="91" t="s">
        <v>66</v>
      </c>
      <c r="I18" s="92"/>
      <c r="J18" s="93"/>
      <c r="K18" s="68"/>
    </row>
    <row r="19" spans="1:11" s="61" customFormat="1">
      <c r="A19" s="70"/>
      <c r="B19" s="73" t="s">
        <v>12</v>
      </c>
      <c r="C19" s="73" t="s">
        <v>24</v>
      </c>
      <c r="D19" s="74"/>
      <c r="E19" s="74" t="s">
        <v>42</v>
      </c>
      <c r="F19" s="74" t="s">
        <v>23</v>
      </c>
      <c r="G19" s="74" t="e">
        <f>VLOOKUP(D19,Lookup!C67:D72,2)</f>
        <v>#N/A</v>
      </c>
      <c r="H19" s="91"/>
      <c r="I19" s="92"/>
      <c r="J19" s="93"/>
      <c r="K19" s="68"/>
    </row>
    <row r="20" spans="1:11" s="61" customFormat="1">
      <c r="A20" s="70"/>
      <c r="B20" s="73" t="s">
        <v>13</v>
      </c>
      <c r="C20" s="73" t="s">
        <v>24</v>
      </c>
      <c r="D20" s="74"/>
      <c r="E20" s="74" t="s">
        <v>39</v>
      </c>
      <c r="F20" s="76">
        <v>2</v>
      </c>
      <c r="G20" s="74" t="e">
        <f>VLOOKUP(D20,Lookup!C74:D78,2)</f>
        <v>#N/A</v>
      </c>
      <c r="H20" s="91"/>
      <c r="I20" s="92"/>
      <c r="J20" s="93"/>
      <c r="K20" s="68"/>
    </row>
    <row r="21" spans="1:11" s="61" customFormat="1">
      <c r="A21" s="70"/>
      <c r="B21" s="73" t="s">
        <v>4</v>
      </c>
      <c r="C21" s="73" t="s">
        <v>24</v>
      </c>
      <c r="D21" s="74"/>
      <c r="E21" s="74" t="s">
        <v>67</v>
      </c>
      <c r="F21" s="74" t="s">
        <v>23</v>
      </c>
      <c r="G21" s="74" t="e">
        <f>VLOOKUP(D21,Lookup!C9:D16,2)</f>
        <v>#N/A</v>
      </c>
      <c r="H21" s="91" t="s">
        <v>150</v>
      </c>
      <c r="I21" s="92"/>
      <c r="J21" s="93"/>
      <c r="K21" s="68"/>
    </row>
    <row r="22" spans="1:11" s="61" customFormat="1">
      <c r="A22" s="70"/>
      <c r="B22" s="73" t="s">
        <v>15</v>
      </c>
      <c r="C22" s="73" t="s">
        <v>24</v>
      </c>
      <c r="D22" s="76"/>
      <c r="E22" s="74" t="s">
        <v>68</v>
      </c>
      <c r="F22" s="74" t="s">
        <v>23</v>
      </c>
      <c r="G22" s="74" t="e">
        <f>VLOOKUP(D22,Lookup!C80:D87,2)</f>
        <v>#N/A</v>
      </c>
      <c r="H22" s="91"/>
      <c r="I22" s="92"/>
      <c r="J22" s="93"/>
      <c r="K22" s="68"/>
    </row>
    <row r="23" spans="1:11" s="61" customFormat="1">
      <c r="A23" s="70"/>
      <c r="B23" s="73" t="s">
        <v>16</v>
      </c>
      <c r="C23" s="73" t="s">
        <v>24</v>
      </c>
      <c r="D23" s="76"/>
      <c r="E23" s="74" t="s">
        <v>63</v>
      </c>
      <c r="F23" s="74" t="s">
        <v>23</v>
      </c>
      <c r="G23" s="74" t="e">
        <f>VLOOKUP(D23,Lookup!C80:D87,2)</f>
        <v>#N/A</v>
      </c>
      <c r="H23" s="91"/>
      <c r="I23" s="92"/>
      <c r="J23" s="93"/>
      <c r="K23" s="68"/>
    </row>
    <row r="24" spans="1:11" s="61" customFormat="1" hidden="1">
      <c r="A24" s="70"/>
      <c r="B24" s="73" t="s">
        <v>179</v>
      </c>
      <c r="C24" s="73" t="s">
        <v>180</v>
      </c>
      <c r="D24" s="75">
        <f ca="1">D25/10</f>
        <v>0</v>
      </c>
      <c r="E24" s="74" t="s">
        <v>23</v>
      </c>
      <c r="F24" s="74" t="s">
        <v>23</v>
      </c>
      <c r="G24" s="74" t="s">
        <v>23</v>
      </c>
      <c r="H24" s="91"/>
      <c r="I24" s="92"/>
      <c r="J24" s="93"/>
      <c r="K24" s="68"/>
    </row>
    <row r="25" spans="1:11" s="61" customFormat="1">
      <c r="A25" s="70"/>
      <c r="B25" s="73" t="s">
        <v>179</v>
      </c>
      <c r="C25" s="73" t="s">
        <v>181</v>
      </c>
      <c r="D25" s="76">
        <f ca="1">D24*10</f>
        <v>0</v>
      </c>
      <c r="E25" s="74" t="s">
        <v>23</v>
      </c>
      <c r="F25" s="74" t="s">
        <v>23</v>
      </c>
      <c r="G25" s="74" t="s">
        <v>23</v>
      </c>
      <c r="H25" s="91"/>
      <c r="I25" s="92"/>
      <c r="J25" s="93"/>
      <c r="K25" s="68"/>
    </row>
    <row r="26" spans="1:11" s="61" customFormat="1">
      <c r="A26" s="70"/>
      <c r="B26" s="73" t="s">
        <v>18</v>
      </c>
      <c r="C26" s="73" t="s">
        <v>25</v>
      </c>
      <c r="D26" s="75"/>
      <c r="E26" s="74" t="s">
        <v>69</v>
      </c>
      <c r="F26" s="74" t="s">
        <v>23</v>
      </c>
      <c r="G26" s="74" t="e">
        <f>VLOOKUP(D26,Lookup!C124:D131,2)</f>
        <v>#N/A</v>
      </c>
      <c r="H26" s="91"/>
      <c r="I26" s="92"/>
      <c r="J26" s="93"/>
      <c r="K26" s="68"/>
    </row>
    <row r="27" spans="1:11" s="61" customFormat="1">
      <c r="A27" s="70"/>
      <c r="B27" s="73" t="s">
        <v>159</v>
      </c>
      <c r="C27" s="73" t="s">
        <v>202</v>
      </c>
      <c r="D27" s="76"/>
      <c r="E27" s="74" t="s">
        <v>23</v>
      </c>
      <c r="F27" s="74" t="s">
        <v>23</v>
      </c>
      <c r="G27" s="74" t="e">
        <f>VLOOKUP(D27,Lookup!C149:D152,2)</f>
        <v>#N/A</v>
      </c>
      <c r="H27" s="91"/>
      <c r="I27" s="92"/>
      <c r="J27" s="93"/>
      <c r="K27" s="68"/>
    </row>
    <row r="28" spans="1:11" s="61" customFormat="1">
      <c r="A28" s="70"/>
      <c r="B28" s="73" t="s">
        <v>19</v>
      </c>
      <c r="C28" s="73" t="s">
        <v>203</v>
      </c>
      <c r="D28" s="75"/>
      <c r="E28" s="74" t="s">
        <v>23</v>
      </c>
      <c r="F28" s="74" t="s">
        <v>23</v>
      </c>
      <c r="G28" s="74" t="e">
        <f>VLOOKUP(D28,Lookup!C133:D139,2)</f>
        <v>#N/A</v>
      </c>
      <c r="H28" s="91"/>
      <c r="I28" s="92"/>
      <c r="J28" s="93"/>
      <c r="K28" s="68"/>
    </row>
    <row r="29" spans="1:11" s="61" customFormat="1">
      <c r="A29" s="70"/>
      <c r="B29" s="73" t="s">
        <v>20</v>
      </c>
      <c r="C29" s="73" t="s">
        <v>24</v>
      </c>
      <c r="D29" s="75"/>
      <c r="E29" s="74" t="s">
        <v>70</v>
      </c>
      <c r="F29" s="74">
        <v>5</v>
      </c>
      <c r="G29" s="74" t="e">
        <f>VLOOKUP(D29,Lookup!C141:D147,2)</f>
        <v>#N/A</v>
      </c>
      <c r="H29" s="91" t="s">
        <v>190</v>
      </c>
      <c r="I29" s="92"/>
      <c r="J29" s="93"/>
      <c r="K29" s="68"/>
    </row>
    <row r="30" spans="1:11" s="61" customFormat="1">
      <c r="A30" s="70"/>
      <c r="B30" s="73" t="s">
        <v>26</v>
      </c>
      <c r="C30" s="73" t="s">
        <v>24</v>
      </c>
      <c r="D30" s="82">
        <f>D31-D29</f>
        <v>0</v>
      </c>
      <c r="E30" s="74" t="s">
        <v>23</v>
      </c>
      <c r="F30" s="74" t="s">
        <v>23</v>
      </c>
      <c r="G30" s="74" t="s">
        <v>23</v>
      </c>
      <c r="H30" s="91" t="s">
        <v>150</v>
      </c>
      <c r="I30" s="92"/>
      <c r="J30" s="93"/>
      <c r="K30" s="68"/>
    </row>
    <row r="31" spans="1:11" s="61" customFormat="1">
      <c r="A31" s="70"/>
      <c r="B31" s="73" t="s">
        <v>27</v>
      </c>
      <c r="C31" s="73" t="s">
        <v>24</v>
      </c>
      <c r="D31" s="75"/>
      <c r="E31" s="74" t="s">
        <v>23</v>
      </c>
      <c r="F31" s="74" t="s">
        <v>23</v>
      </c>
      <c r="G31" s="74" t="s">
        <v>23</v>
      </c>
      <c r="H31" s="91"/>
      <c r="I31" s="92"/>
      <c r="J31" s="93"/>
      <c r="K31" s="68"/>
    </row>
    <row r="32" spans="1:11" s="61" customFormat="1">
      <c r="A32" s="70"/>
      <c r="B32" s="73" t="s">
        <v>30</v>
      </c>
      <c r="C32" s="73" t="s">
        <v>29</v>
      </c>
      <c r="D32" s="74" t="s">
        <v>23</v>
      </c>
      <c r="E32" s="74" t="s">
        <v>23</v>
      </c>
      <c r="F32" s="74" t="s">
        <v>23</v>
      </c>
      <c r="G32" s="74" t="e">
        <f>VLOOKUP(D32,Lookup!C111:D112,2,FALSE)</f>
        <v>#N/A</v>
      </c>
      <c r="H32" s="91"/>
      <c r="I32" s="92"/>
      <c r="J32" s="93"/>
      <c r="K32" s="68"/>
    </row>
    <row r="33" spans="1:11" s="61" customFormat="1">
      <c r="A33" s="70"/>
      <c r="B33" s="73" t="s">
        <v>31</v>
      </c>
      <c r="C33" s="73" t="s">
        <v>29</v>
      </c>
      <c r="D33" s="74" t="s">
        <v>23</v>
      </c>
      <c r="E33" s="74" t="s">
        <v>23</v>
      </c>
      <c r="F33" s="74" t="s">
        <v>39</v>
      </c>
      <c r="G33" s="74" t="e">
        <f>VLOOKUP(D33,Lookup!C113:D114,2,FALSE)</f>
        <v>#N/A</v>
      </c>
      <c r="H33" s="91"/>
      <c r="I33" s="92"/>
      <c r="J33" s="93"/>
      <c r="K33" s="68"/>
    </row>
    <row r="34" spans="1:11" s="61" customFormat="1">
      <c r="A34" s="70"/>
      <c r="B34" s="73" t="s">
        <v>32</v>
      </c>
      <c r="C34" s="73" t="s">
        <v>34</v>
      </c>
      <c r="D34" s="74"/>
      <c r="E34" s="74" t="s">
        <v>23</v>
      </c>
      <c r="F34" s="74" t="s">
        <v>23</v>
      </c>
      <c r="G34" s="74" t="e">
        <f>VLOOKUP(D34,Lookup!C115:D118,2)</f>
        <v>#N/A</v>
      </c>
      <c r="H34" s="91"/>
      <c r="I34" s="92"/>
      <c r="J34" s="93"/>
      <c r="K34" s="68"/>
    </row>
    <row r="35" spans="1:11" s="61" customFormat="1">
      <c r="A35" s="70"/>
      <c r="B35" s="73" t="s">
        <v>33</v>
      </c>
      <c r="C35" s="73" t="s">
        <v>34</v>
      </c>
      <c r="D35" s="74"/>
      <c r="E35" s="74" t="s">
        <v>23</v>
      </c>
      <c r="F35" s="74" t="s">
        <v>43</v>
      </c>
      <c r="G35" s="74" t="e">
        <f>VLOOKUP(D35,Lookup!C119:D122,2)</f>
        <v>#N/A</v>
      </c>
      <c r="H35" s="91"/>
      <c r="I35" s="92"/>
      <c r="J35" s="93"/>
      <c r="K35" s="68"/>
    </row>
    <row r="36" spans="1:11" s="61" customFormat="1">
      <c r="A36" s="70"/>
      <c r="B36" s="70"/>
      <c r="C36" s="70"/>
      <c r="D36" s="62"/>
      <c r="E36" s="62"/>
      <c r="F36" s="62"/>
      <c r="G36" s="62"/>
      <c r="H36" s="63"/>
      <c r="I36" s="63"/>
      <c r="J36" s="63"/>
      <c r="K36" s="68"/>
    </row>
    <row r="37" spans="1:11" s="61" customFormat="1">
      <c r="A37" s="70"/>
      <c r="B37" s="77" t="s">
        <v>204</v>
      </c>
      <c r="C37" s="70"/>
      <c r="D37" s="70"/>
      <c r="E37" s="70"/>
      <c r="F37" s="70"/>
      <c r="G37" s="70"/>
      <c r="H37" s="70"/>
      <c r="I37" s="70"/>
      <c r="J37" s="70"/>
      <c r="K37" s="68"/>
    </row>
    <row r="38" spans="1:11" s="61" customFormat="1">
      <c r="A38" s="70"/>
      <c r="B38" s="63" t="s">
        <v>161</v>
      </c>
      <c r="C38" s="63"/>
      <c r="K38" s="68"/>
    </row>
    <row r="39" spans="1:11" s="61" customFormat="1">
      <c r="A39" s="70"/>
      <c r="B39" s="63" t="s">
        <v>140</v>
      </c>
      <c r="K39" s="68"/>
    </row>
    <row r="40" spans="1:11" s="61" customFormat="1">
      <c r="A40" s="70"/>
      <c r="B40" s="63" t="s">
        <v>187</v>
      </c>
      <c r="K40" s="68"/>
    </row>
    <row r="41" spans="1:11" s="61" customFormat="1">
      <c r="A41" s="70"/>
      <c r="B41" s="63" t="s">
        <v>142</v>
      </c>
      <c r="K41" s="68"/>
    </row>
    <row r="42" spans="1:11" s="61" customFormat="1">
      <c r="A42" s="70"/>
      <c r="B42" s="63" t="s">
        <v>145</v>
      </c>
      <c r="C42" s="63"/>
      <c r="K42" s="68"/>
    </row>
    <row r="43" spans="1:11" s="61" customFormat="1">
      <c r="A43" s="70"/>
      <c r="B43" s="63" t="s">
        <v>185</v>
      </c>
      <c r="C43" s="63"/>
      <c r="K43" s="68"/>
    </row>
    <row r="44" spans="1:11" s="61" customFormat="1">
      <c r="A44" s="70"/>
      <c r="B44" s="63"/>
      <c r="C44" s="63"/>
      <c r="K44" s="68"/>
    </row>
    <row r="45" spans="1:11" s="61" customFormat="1">
      <c r="A45" s="70"/>
      <c r="B45" s="78" t="s">
        <v>196</v>
      </c>
      <c r="C45" s="79" t="s">
        <v>194</v>
      </c>
      <c r="D45" s="80"/>
      <c r="E45" s="80"/>
      <c r="F45" s="80"/>
      <c r="G45" s="80"/>
      <c r="H45" s="80"/>
      <c r="I45" s="80"/>
      <c r="J45" s="80"/>
      <c r="K45" s="68"/>
    </row>
    <row r="46" spans="1:11" s="61" customFormat="1">
      <c r="A46" s="70"/>
      <c r="B46" s="77" t="s">
        <v>197</v>
      </c>
      <c r="C46" s="98" t="s">
        <v>195</v>
      </c>
      <c r="D46" s="98"/>
      <c r="E46" s="98"/>
      <c r="F46" s="98"/>
      <c r="G46" s="98"/>
      <c r="H46" s="98"/>
      <c r="I46" s="98"/>
      <c r="J46" s="98"/>
      <c r="K46" s="68"/>
    </row>
    <row r="47" spans="1:11" s="61" customFormat="1">
      <c r="A47" s="70"/>
      <c r="B47" s="77" t="s">
        <v>24</v>
      </c>
      <c r="C47" s="97" t="s">
        <v>205</v>
      </c>
      <c r="D47" s="98"/>
      <c r="E47" s="98"/>
      <c r="F47" s="98"/>
      <c r="G47" s="98"/>
      <c r="H47" s="98"/>
      <c r="I47" s="98"/>
      <c r="J47" s="98"/>
      <c r="K47" s="68"/>
    </row>
    <row r="48" spans="1:11" s="61" customFormat="1">
      <c r="A48" s="70"/>
      <c r="B48" s="77"/>
      <c r="C48" s="97"/>
      <c r="D48" s="98"/>
      <c r="E48" s="98"/>
      <c r="F48" s="98"/>
      <c r="G48" s="98"/>
      <c r="H48" s="98"/>
      <c r="I48" s="98"/>
      <c r="J48" s="98"/>
      <c r="K48" s="68"/>
    </row>
    <row r="49" spans="1:11" s="61" customFormat="1">
      <c r="A49" s="70"/>
      <c r="B49" s="70"/>
      <c r="C49" s="62"/>
      <c r="D49" s="62"/>
      <c r="E49" s="62"/>
      <c r="F49" s="62"/>
      <c r="G49" s="62"/>
      <c r="H49" s="62"/>
      <c r="I49" s="62"/>
      <c r="J49" s="62"/>
      <c r="K49" s="68"/>
    </row>
    <row r="50" spans="1:11" s="61" customFormat="1">
      <c r="A50" s="70"/>
      <c r="B50" s="70"/>
      <c r="C50" s="62"/>
      <c r="D50" s="62"/>
      <c r="E50" s="62"/>
      <c r="F50" s="62"/>
      <c r="G50" s="62"/>
      <c r="H50" s="62"/>
      <c r="I50" s="62"/>
      <c r="J50" s="62"/>
      <c r="K50" s="68"/>
    </row>
    <row r="51" spans="1:11" s="61" customFormat="1">
      <c r="A51" s="70"/>
      <c r="B51" s="70" t="s">
        <v>192</v>
      </c>
      <c r="C51" s="62"/>
      <c r="D51" s="62"/>
      <c r="E51" s="62"/>
      <c r="F51" s="62"/>
      <c r="G51" s="62"/>
      <c r="H51" s="62"/>
      <c r="I51" s="62"/>
      <c r="J51" s="62"/>
      <c r="K51" s="68"/>
    </row>
    <row r="52" spans="1:11" s="61" customFormat="1">
      <c r="A52" s="70"/>
      <c r="B52" s="70" t="s">
        <v>193</v>
      </c>
      <c r="C52" s="62"/>
      <c r="D52" s="62"/>
      <c r="E52" s="62"/>
      <c r="F52" s="62"/>
      <c r="G52" s="62"/>
      <c r="H52" s="62"/>
      <c r="I52" s="62"/>
      <c r="J52" s="62"/>
      <c r="K52" s="68"/>
    </row>
    <row r="53" spans="1:11" s="61" customFormat="1">
      <c r="A53" s="70"/>
      <c r="B53" s="70" t="s">
        <v>146</v>
      </c>
      <c r="C53" s="62"/>
      <c r="D53" s="62"/>
      <c r="E53" s="62"/>
      <c r="F53" s="62"/>
      <c r="G53" s="62"/>
      <c r="H53" s="62"/>
      <c r="I53" s="62"/>
      <c r="J53" s="62"/>
      <c r="K53" s="68"/>
    </row>
    <row r="54" spans="1:11" s="61" customFormat="1">
      <c r="A54" s="70"/>
      <c r="B54" s="81" t="s">
        <v>186</v>
      </c>
      <c r="C54" s="62"/>
      <c r="D54" s="62"/>
      <c r="E54" s="62"/>
      <c r="F54" s="62"/>
      <c r="G54" s="62"/>
      <c r="H54" s="62"/>
      <c r="I54" s="62"/>
      <c r="J54" s="62"/>
      <c r="K54" s="68"/>
    </row>
    <row r="55" spans="1:11" s="61" customFormat="1">
      <c r="A55" s="70"/>
      <c r="B55" s="68"/>
      <c r="C55" s="68"/>
      <c r="D55" s="68"/>
      <c r="E55" s="68"/>
      <c r="F55" s="68"/>
      <c r="G55" s="68"/>
      <c r="H55" s="68"/>
      <c r="I55" s="68"/>
      <c r="J55" s="68"/>
      <c r="K55" s="68"/>
    </row>
    <row r="56" spans="1:11" s="61" customFormat="1">
      <c r="A56" s="70"/>
      <c r="B56" s="68"/>
      <c r="C56" s="68"/>
      <c r="D56" s="68"/>
      <c r="E56" s="68"/>
      <c r="F56" s="68"/>
      <c r="G56" s="68"/>
      <c r="H56" s="68"/>
      <c r="I56" s="68"/>
      <c r="J56" s="68"/>
      <c r="K56" s="68"/>
    </row>
    <row r="57" spans="1:11" s="61" customFormat="1">
      <c r="A57" s="70"/>
      <c r="B57" s="68"/>
      <c r="C57" s="68"/>
      <c r="D57" s="68"/>
      <c r="E57" s="68"/>
      <c r="F57" s="68"/>
      <c r="G57" s="68"/>
      <c r="H57" s="68"/>
      <c r="I57" s="68"/>
      <c r="J57" s="68"/>
      <c r="K57" s="68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E24:F25">
    <cfRule type="cellIs" dxfId="3" priority="1" operator="equal">
      <formula>"Above MAV"</formula>
    </cfRule>
    <cfRule type="cellIs" dxfId="2" priority="2" operator="equal">
      <formula>"ALERT"</formula>
    </cfRule>
  </conditionalFormatting>
  <conditionalFormatting sqref="G8:G36">
    <cfRule type="cellIs" dxfId="1" priority="9" operator="equal">
      <formula>"Above MAV"</formula>
    </cfRule>
    <cfRule type="cellIs" dxfId="0" priority="10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60" t="s">
        <v>168</v>
      </c>
      <c r="J1" s="12" t="str">
        <f ca="1">'R-ALL'!J1</f>
        <v>Rev4.0</v>
      </c>
    </row>
    <row r="2" spans="1:11" ht="23.25">
      <c r="B2" s="2" t="s">
        <v>173</v>
      </c>
      <c r="J2" s="12"/>
    </row>
    <row r="3" spans="1:11">
      <c r="J3" s="12"/>
    </row>
    <row r="4" spans="1:11" ht="22.5" customHeight="1">
      <c r="B4" s="56" t="s">
        <v>171</v>
      </c>
      <c r="C4" s="99"/>
      <c r="D4" s="99"/>
      <c r="E4" s="99"/>
      <c r="F4" s="99"/>
      <c r="G4" s="7"/>
      <c r="H4" s="56" t="s">
        <v>148</v>
      </c>
      <c r="I4" s="99"/>
      <c r="J4" s="99"/>
    </row>
    <row r="5" spans="1:11" ht="22.5" customHeight="1">
      <c r="B5" s="56" t="s">
        <v>172</v>
      </c>
      <c r="C5" s="99"/>
      <c r="D5" s="99"/>
      <c r="E5" s="99"/>
      <c r="F5" s="99"/>
      <c r="G5" s="7"/>
      <c r="H5" s="56" t="s">
        <v>56</v>
      </c>
      <c r="I5" s="99"/>
      <c r="J5" s="99"/>
    </row>
    <row r="6" spans="1:11" ht="22.5" customHeight="1">
      <c r="B6" s="56" t="s">
        <v>131</v>
      </c>
      <c r="C6" s="100"/>
      <c r="D6" s="100"/>
      <c r="E6" s="100"/>
      <c r="F6" s="100"/>
      <c r="G6" s="7"/>
      <c r="H6" s="56" t="s">
        <v>170</v>
      </c>
      <c r="I6" s="99"/>
      <c r="J6" s="99"/>
    </row>
    <row r="7" spans="1:11">
      <c r="B7" s="6"/>
      <c r="C7" s="6"/>
      <c r="D7" s="52"/>
      <c r="E7" s="51"/>
      <c r="F7" s="51"/>
      <c r="G7" s="51"/>
      <c r="H7" s="51"/>
      <c r="I7" s="51"/>
      <c r="J7" s="51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57" t="s">
        <v>1</v>
      </c>
      <c r="C9" s="58" t="s">
        <v>169</v>
      </c>
      <c r="D9" s="58"/>
      <c r="E9" s="58"/>
      <c r="F9" s="58"/>
      <c r="G9" s="58"/>
      <c r="H9" s="58"/>
      <c r="I9" s="58"/>
      <c r="J9" s="58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59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3"/>
      <c r="C27" s="3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46" t="s">
        <v>177</v>
      </c>
      <c r="D29" s="47"/>
      <c r="E29" s="47"/>
      <c r="F29" s="47"/>
      <c r="G29" s="47"/>
      <c r="H29" s="47"/>
      <c r="I29" s="47"/>
      <c r="J29" s="48"/>
      <c r="K29" s="4"/>
    </row>
    <row r="30" spans="1:11" ht="20.25" customHeight="1">
      <c r="A30" s="3"/>
      <c r="B30" s="9" t="s">
        <v>46</v>
      </c>
      <c r="C30" s="46" t="s">
        <v>177</v>
      </c>
      <c r="D30" s="49"/>
      <c r="E30" s="47"/>
      <c r="F30" s="47"/>
      <c r="G30" s="47"/>
      <c r="H30" s="47"/>
      <c r="I30" s="47"/>
      <c r="J30" s="48"/>
      <c r="K30" s="4"/>
    </row>
    <row r="31" spans="1:11" ht="20.25" customHeight="1">
      <c r="A31" s="3"/>
      <c r="B31" s="9" t="s">
        <v>47</v>
      </c>
      <c r="C31" s="46" t="s">
        <v>177</v>
      </c>
      <c r="D31" s="47"/>
      <c r="E31" s="47"/>
      <c r="F31" s="47"/>
      <c r="G31" s="47"/>
      <c r="H31" s="47"/>
      <c r="I31" s="47"/>
      <c r="J31" s="48"/>
      <c r="K31" s="4"/>
    </row>
    <row r="32" spans="1:11" ht="20.25" customHeight="1">
      <c r="A32" s="3"/>
      <c r="B32" s="9" t="s">
        <v>48</v>
      </c>
      <c r="C32" s="46" t="s">
        <v>177</v>
      </c>
      <c r="D32" s="47"/>
      <c r="E32" s="47"/>
      <c r="F32" s="47"/>
      <c r="G32" s="47"/>
      <c r="H32" s="47"/>
      <c r="I32" s="47"/>
      <c r="J32" s="48"/>
      <c r="K32" s="4"/>
    </row>
    <row r="33" spans="1:11" ht="20.25" customHeight="1">
      <c r="A33" s="3"/>
      <c r="B33" s="9" t="s">
        <v>49</v>
      </c>
      <c r="C33" s="46" t="s">
        <v>177</v>
      </c>
      <c r="D33" s="47"/>
      <c r="E33" s="47"/>
      <c r="F33" s="47"/>
      <c r="G33" s="47"/>
      <c r="H33" s="47"/>
      <c r="I33" s="47"/>
      <c r="J33" s="48"/>
      <c r="K33" s="4"/>
    </row>
    <row r="34" spans="1:11" ht="20.25" customHeight="1">
      <c r="A34" s="3"/>
      <c r="B34" s="9" t="s">
        <v>50</v>
      </c>
      <c r="C34" s="46" t="s">
        <v>177</v>
      </c>
      <c r="D34" s="47"/>
      <c r="E34" s="47"/>
      <c r="F34" s="47"/>
      <c r="G34" s="47"/>
      <c r="H34" s="47"/>
      <c r="I34" s="47"/>
      <c r="J34" s="48"/>
      <c r="K34" s="4"/>
    </row>
    <row r="35" spans="1:11" ht="20.25" customHeight="1">
      <c r="A35" s="3"/>
      <c r="B35" s="9" t="s">
        <v>51</v>
      </c>
      <c r="C35" s="46" t="s">
        <v>177</v>
      </c>
      <c r="D35" s="47"/>
      <c r="E35" s="47"/>
      <c r="F35" s="47"/>
      <c r="G35" s="47"/>
      <c r="H35" s="47"/>
      <c r="I35" s="47"/>
      <c r="J35" s="48"/>
      <c r="K35" s="4"/>
    </row>
    <row r="36" spans="1:1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60" t="s">
        <v>168</v>
      </c>
      <c r="J1" s="12" t="str">
        <f ca="1">'R-ALL'!J1</f>
        <v>Rev4.0</v>
      </c>
    </row>
    <row r="2" spans="1:11" ht="23.25">
      <c r="B2" s="2" t="s">
        <v>174</v>
      </c>
      <c r="J2" s="12"/>
    </row>
    <row r="3" spans="1:11">
      <c r="J3" s="12"/>
    </row>
    <row r="4" spans="1:11" ht="22.5" customHeight="1">
      <c r="B4" s="56" t="s">
        <v>171</v>
      </c>
      <c r="C4" s="99"/>
      <c r="D4" s="99"/>
      <c r="E4" s="99"/>
      <c r="F4" s="99"/>
      <c r="G4" s="7"/>
      <c r="H4" s="56" t="s">
        <v>148</v>
      </c>
      <c r="I4" s="99"/>
      <c r="J4" s="99"/>
    </row>
    <row r="5" spans="1:11" ht="22.5" customHeight="1">
      <c r="B5" s="56" t="s">
        <v>172</v>
      </c>
      <c r="C5" s="99"/>
      <c r="D5" s="99"/>
      <c r="E5" s="99"/>
      <c r="F5" s="99"/>
      <c r="G5" s="7"/>
      <c r="H5" s="56" t="s">
        <v>56</v>
      </c>
      <c r="I5" s="99"/>
      <c r="J5" s="99"/>
    </row>
    <row r="6" spans="1:11" ht="22.5" customHeight="1">
      <c r="B6" s="56" t="s">
        <v>131</v>
      </c>
      <c r="C6" s="100"/>
      <c r="D6" s="100"/>
      <c r="E6" s="100"/>
      <c r="F6" s="100"/>
      <c r="G6" s="7"/>
      <c r="H6" s="56" t="s">
        <v>170</v>
      </c>
      <c r="I6" s="99"/>
      <c r="J6" s="99"/>
    </row>
    <row r="7" spans="1:11">
      <c r="B7" s="6"/>
      <c r="C7" s="6"/>
      <c r="D7" s="52"/>
      <c r="E7" s="51"/>
      <c r="F7" s="51"/>
      <c r="G7" s="51"/>
      <c r="H7" s="51"/>
      <c r="I7" s="51"/>
      <c r="J7" s="51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57" t="s">
        <v>1</v>
      </c>
      <c r="C9" s="58" t="s">
        <v>169</v>
      </c>
      <c r="D9" s="58"/>
      <c r="E9" s="58"/>
      <c r="F9" s="58"/>
      <c r="G9" s="58"/>
      <c r="H9" s="58"/>
      <c r="I9" s="58"/>
      <c r="J9" s="58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3"/>
      <c r="C19" s="3"/>
      <c r="D19" s="7"/>
      <c r="E19" s="7"/>
      <c r="F19" s="7"/>
      <c r="G19" s="7"/>
      <c r="H19" s="7"/>
      <c r="I19" s="7"/>
      <c r="J19" s="7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46" t="s">
        <v>128</v>
      </c>
      <c r="D21" s="47"/>
      <c r="E21" s="47"/>
      <c r="F21" s="47"/>
      <c r="G21" s="47"/>
      <c r="H21" s="47"/>
      <c r="I21" s="47"/>
      <c r="J21" s="48"/>
      <c r="K21" s="4"/>
    </row>
    <row r="22" spans="1:11" ht="20.25" customHeight="1">
      <c r="A22" s="3"/>
      <c r="B22" s="9" t="s">
        <v>46</v>
      </c>
      <c r="C22" s="46" t="s">
        <v>128</v>
      </c>
      <c r="D22" s="49"/>
      <c r="E22" s="47"/>
      <c r="F22" s="47"/>
      <c r="G22" s="47"/>
      <c r="H22" s="47"/>
      <c r="I22" s="47"/>
      <c r="J22" s="48"/>
      <c r="K22" s="4"/>
    </row>
    <row r="23" spans="1:11" ht="20.25" customHeight="1">
      <c r="A23" s="3"/>
      <c r="B23" s="9" t="s">
        <v>47</v>
      </c>
      <c r="C23" s="46" t="s">
        <v>128</v>
      </c>
      <c r="D23" s="47"/>
      <c r="E23" s="47"/>
      <c r="F23" s="47"/>
      <c r="G23" s="47"/>
      <c r="H23" s="47"/>
      <c r="I23" s="47"/>
      <c r="J23" s="48"/>
      <c r="K23" s="4"/>
    </row>
    <row r="24" spans="1:11" ht="20.25" customHeight="1">
      <c r="A24" s="3"/>
      <c r="B24" s="9" t="s">
        <v>48</v>
      </c>
      <c r="C24" s="46" t="s">
        <v>128</v>
      </c>
      <c r="D24" s="47"/>
      <c r="E24" s="47"/>
      <c r="F24" s="47"/>
      <c r="G24" s="47"/>
      <c r="H24" s="47"/>
      <c r="I24" s="47"/>
      <c r="J24" s="48"/>
      <c r="K24" s="4"/>
    </row>
    <row r="25" spans="1:11" ht="20.25" customHeight="1">
      <c r="A25" s="3"/>
      <c r="B25" s="9" t="s">
        <v>49</v>
      </c>
      <c r="C25" s="46" t="s">
        <v>128</v>
      </c>
      <c r="D25" s="47"/>
      <c r="E25" s="47"/>
      <c r="F25" s="47"/>
      <c r="G25" s="47"/>
      <c r="H25" s="47"/>
      <c r="I25" s="47"/>
      <c r="J25" s="48"/>
      <c r="K25" s="4"/>
    </row>
    <row r="26" spans="1:11" ht="20.25" customHeight="1">
      <c r="A26" s="3"/>
      <c r="B26" s="9" t="s">
        <v>50</v>
      </c>
      <c r="C26" s="46" t="s">
        <v>128</v>
      </c>
      <c r="D26" s="47"/>
      <c r="E26" s="47"/>
      <c r="F26" s="47"/>
      <c r="G26" s="47"/>
      <c r="H26" s="47"/>
      <c r="I26" s="47"/>
      <c r="J26" s="48"/>
      <c r="K26" s="4"/>
    </row>
    <row r="27" spans="1:11" ht="20.25" customHeight="1">
      <c r="A27" s="3"/>
      <c r="B27" s="9" t="s">
        <v>51</v>
      </c>
      <c r="C27" s="46" t="s">
        <v>128</v>
      </c>
      <c r="D27" s="47"/>
      <c r="E27" s="47"/>
      <c r="F27" s="47"/>
      <c r="G27" s="47"/>
      <c r="H27" s="47"/>
      <c r="I27" s="47"/>
      <c r="J27" s="48"/>
      <c r="K27" s="4"/>
    </row>
    <row r="28" spans="1:11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60" t="s">
        <v>168</v>
      </c>
      <c r="J1" s="12" t="str">
        <f ca="1">'R-ALL'!J1</f>
        <v>Rev4.0</v>
      </c>
    </row>
    <row r="2" spans="1:11" ht="23.25">
      <c r="B2" s="2" t="s">
        <v>22</v>
      </c>
      <c r="J2" s="12"/>
    </row>
    <row r="3" spans="1:11">
      <c r="J3" s="12"/>
    </row>
    <row r="4" spans="1:11" ht="22.5" customHeight="1">
      <c r="B4" s="56" t="s">
        <v>171</v>
      </c>
      <c r="C4" s="99"/>
      <c r="D4" s="99"/>
      <c r="E4" s="99"/>
      <c r="F4" s="99"/>
      <c r="G4" s="7"/>
      <c r="H4" s="56" t="s">
        <v>148</v>
      </c>
      <c r="I4" s="99"/>
      <c r="J4" s="99"/>
    </row>
    <row r="5" spans="1:11" ht="22.5" customHeight="1">
      <c r="B5" s="56" t="s">
        <v>172</v>
      </c>
      <c r="C5" s="99"/>
      <c r="D5" s="99"/>
      <c r="E5" s="99"/>
      <c r="F5" s="99"/>
      <c r="G5" s="7"/>
      <c r="H5" s="56" t="s">
        <v>56</v>
      </c>
      <c r="I5" s="99"/>
      <c r="J5" s="99"/>
    </row>
    <row r="6" spans="1:11" ht="22.5" customHeight="1">
      <c r="B6" s="56" t="s">
        <v>131</v>
      </c>
      <c r="C6" s="100"/>
      <c r="D6" s="100"/>
      <c r="E6" s="100"/>
      <c r="F6" s="100"/>
      <c r="G6" s="7"/>
      <c r="H6" s="56" t="s">
        <v>170</v>
      </c>
      <c r="I6" s="99"/>
      <c r="J6" s="99"/>
    </row>
    <row r="7" spans="1:11">
      <c r="B7" s="6"/>
      <c r="C7" s="6"/>
      <c r="D7" s="52"/>
      <c r="E7" s="51"/>
      <c r="F7" s="51"/>
      <c r="G7" s="51"/>
      <c r="H7" s="51"/>
      <c r="I7" s="51"/>
      <c r="J7" s="51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57" t="s">
        <v>1</v>
      </c>
      <c r="C9" s="58" t="s">
        <v>169</v>
      </c>
      <c r="D9" s="58" t="s">
        <v>129</v>
      </c>
      <c r="E9" s="58" t="s">
        <v>130</v>
      </c>
      <c r="F9" s="58" t="s">
        <v>22</v>
      </c>
      <c r="G9" s="58" t="s">
        <v>28</v>
      </c>
      <c r="H9" s="58" t="s">
        <v>156</v>
      </c>
      <c r="I9" s="58" t="s">
        <v>157</v>
      </c>
      <c r="J9" s="58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59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3"/>
      <c r="C22" s="3"/>
      <c r="D22" s="7"/>
      <c r="E22" s="7"/>
      <c r="F22" s="7"/>
      <c r="G22" s="7"/>
      <c r="H22" s="7"/>
      <c r="I22" s="7"/>
      <c r="J22" s="7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46" t="s">
        <v>128</v>
      </c>
      <c r="D24" s="47"/>
      <c r="E24" s="47"/>
      <c r="F24" s="47"/>
      <c r="G24" s="47"/>
      <c r="H24" s="47"/>
      <c r="I24" s="47"/>
      <c r="J24" s="48"/>
      <c r="K24" s="4"/>
    </row>
    <row r="25" spans="1:11" ht="20.25" customHeight="1">
      <c r="A25" s="3"/>
      <c r="B25" s="9" t="s">
        <v>46</v>
      </c>
      <c r="C25" s="46" t="s">
        <v>128</v>
      </c>
      <c r="D25" s="49"/>
      <c r="E25" s="47"/>
      <c r="F25" s="47"/>
      <c r="G25" s="47"/>
      <c r="H25" s="47"/>
      <c r="I25" s="47"/>
      <c r="J25" s="48"/>
      <c r="K25" s="4"/>
    </row>
    <row r="26" spans="1:11" ht="20.25" customHeight="1">
      <c r="A26" s="3"/>
      <c r="B26" s="9" t="s">
        <v>47</v>
      </c>
      <c r="C26" s="46" t="s">
        <v>128</v>
      </c>
      <c r="D26" s="47"/>
      <c r="E26" s="47"/>
      <c r="F26" s="47"/>
      <c r="G26" s="47"/>
      <c r="H26" s="47"/>
      <c r="I26" s="47"/>
      <c r="J26" s="48"/>
      <c r="K26" s="4"/>
    </row>
    <row r="27" spans="1:11" ht="20.25" customHeight="1">
      <c r="A27" s="3"/>
      <c r="B27" s="9" t="s">
        <v>48</v>
      </c>
      <c r="C27" s="46" t="s">
        <v>128</v>
      </c>
      <c r="D27" s="47"/>
      <c r="E27" s="47"/>
      <c r="F27" s="47"/>
      <c r="G27" s="47"/>
      <c r="H27" s="47"/>
      <c r="I27" s="47"/>
      <c r="J27" s="48"/>
      <c r="K27" s="4"/>
    </row>
    <row r="28" spans="1:11" ht="20.25" customHeight="1">
      <c r="A28" s="3"/>
      <c r="B28" s="9" t="s">
        <v>49</v>
      </c>
      <c r="C28" s="46" t="s">
        <v>128</v>
      </c>
      <c r="D28" s="47"/>
      <c r="E28" s="47"/>
      <c r="F28" s="47"/>
      <c r="G28" s="47"/>
      <c r="H28" s="47"/>
      <c r="I28" s="47"/>
      <c r="J28" s="48"/>
      <c r="K28" s="4"/>
    </row>
    <row r="29" spans="1:11" ht="20.25" customHeight="1">
      <c r="A29" s="3"/>
      <c r="B29" s="9" t="s">
        <v>50</v>
      </c>
      <c r="C29" s="46" t="s">
        <v>128</v>
      </c>
      <c r="D29" s="47"/>
      <c r="E29" s="47"/>
      <c r="F29" s="47"/>
      <c r="G29" s="47"/>
      <c r="H29" s="47"/>
      <c r="I29" s="47"/>
      <c r="J29" s="48"/>
      <c r="K29" s="4"/>
    </row>
    <row r="30" spans="1:11" ht="20.25" customHeight="1">
      <c r="A30" s="3"/>
      <c r="B30" s="9" t="s">
        <v>51</v>
      </c>
      <c r="C30" s="46" t="s">
        <v>128</v>
      </c>
      <c r="D30" s="47"/>
      <c r="E30" s="47"/>
      <c r="F30" s="47"/>
      <c r="G30" s="47"/>
      <c r="H30" s="47"/>
      <c r="I30" s="47"/>
      <c r="J30" s="48"/>
      <c r="K30" s="4"/>
    </row>
    <row r="31" spans="1:11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9F8D166-DACB-467D-BD45-595FB7C7E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df3d46c1-1a59-485a-af3a-7064b4cd56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2023-09-17T23:25:39Z</cp:lastPrinted>
  <dcterms:created xsi:type="dcterms:W3CDTF">2017-07-10T05:27:40Z</dcterms:created>
  <dcterms:modified xsi:type="dcterms:W3CDTF">2023-09-18T00:38:53Z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