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2 February\"/>
    </mc:Choice>
  </mc:AlternateContent>
  <xr:revisionPtr revIDLastSave="0" documentId="13_ncr:1_{29971FC5-CA13-4574-8708-BCF60F0A3F2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G19" i="9"/>
  <c r="H19" i="9"/>
  <c r="G26" i="1"/>
  <c r="G25" i="1"/>
  <c r="J25" i="1"/>
  <c r="J26" i="1"/>
  <c r="F26" i="1"/>
  <c r="F25" i="1"/>
  <c r="E26" i="1"/>
  <c r="E25" i="1"/>
  <c r="I25" i="1"/>
  <c r="I26" i="1"/>
  <c r="K25" i="1"/>
  <c r="K26" i="1"/>
  <c r="D24" i="4"/>
  <c r="D25" i="4"/>
  <c r="H25" i="1"/>
  <c r="H26" i="1"/>
  <c r="J1" i="9"/>
  <c r="J1" i="12"/>
  <c r="J1" i="16"/>
  <c r="J1" i="10"/>
  <c r="J1" i="15"/>
  <c r="J1" i="13"/>
  <c r="J1" i="7"/>
  <c r="J1" i="1"/>
  <c r="J1" i="18"/>
  <c r="J1" i="14"/>
  <c r="J1" i="4"/>
  <c r="J1" i="11"/>
</calcChain>
</file>

<file path=xl/sharedStrings.xml><?xml version="1.0" encoding="utf-8"?>
<sst xmlns="http://schemas.openxmlformats.org/spreadsheetml/2006/main" count="1184" uniqueCount="213">
  <si>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</si>
  <si>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</si>
  <si>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</si>
  <si>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</si>
  <si>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</si>
  <si>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</si>
  <si>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</si>
  <si>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</si>
  <si>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</si>
  <si>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</si>
  <si>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</si>
  <si>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</si>
  <si>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</si>
  <si>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</si>
  <si>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</si>
  <si>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</si>
  <si>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</si>
  <si>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</si>
  <si>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</si>
  <si>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</si>
  <si>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</si>
  <si>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</si>
  <si>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</si>
  <si>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</si>
  <si>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</si>
  <si>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</si>
  <si>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</si>
  <si>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</si>
  <si>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</si>
  <si>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</si>
  <si>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</si>
  <si>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</si>
  <si>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</si>
  <si>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</si>
  <si>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</si>
  <si>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</si>
  <si>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</si>
  <si>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</si>
  <si>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</si>
  <si>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</si>
  <si>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</si>
  <si>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</si>
  <si>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</si>
  <si>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</si>
  <si>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</si>
  <si>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</si>
  <si>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</si>
  <si>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</si>
  <si>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</si>
  <si>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</si>
  <si>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</si>
  <si>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</si>
  <si>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</si>
  <si>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</si>
  <si>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</si>
  <si>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</si>
  <si>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</si>
  <si>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</si>
  <si>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</si>
  <si>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</si>
  <si>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</si>
  <si>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</si>
  <si>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</si>
  <si>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</si>
  <si>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</si>
  <si>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</si>
  <si>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</si>
  <si>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</si>
  <si>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</si>
  <si>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</si>
  <si>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</si>
  <si>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</si>
  <si>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</si>
  <si>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</si>
  <si>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</si>
  <si>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</si>
  <si>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</si>
  <si>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</si>
  <si>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</si>
  <si>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</si>
  <si>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</si>
  <si>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</si>
  <si>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</si>
  <si>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</si>
  <si>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</si>
  <si>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</si>
  <si>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</si>
  <si>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</si>
  <si>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</si>
  <si>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</si>
  <si>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</si>
  <si>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</si>
  <si>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</si>
  <si>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</si>
  <si>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</si>
  <si>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</si>
  <si>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</si>
  <si>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</si>
  <si>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</si>
  <si>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</si>
  <si>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</si>
  <si>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</si>
  <si>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</si>
  <si>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</si>
  <si>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</si>
  <si>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</si>
  <si>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</si>
  <si>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</si>
  <si>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</si>
  <si>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</si>
  <si>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</si>
  <si>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</si>
  <si>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</si>
  <si>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</si>
  <si>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</si>
  <si>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</si>
  <si>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</si>
  <si>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</si>
  <si>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</si>
  <si>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</si>
  <si>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</si>
  <si>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</si>
  <si>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</si>
  <si>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</si>
  <si>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</si>
  <si>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</si>
  <si>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</si>
  <si>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</si>
  <si>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</si>
  <si>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</si>
  <si>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</si>
  <si>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</si>
  <si>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</si>
  <si>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</si>
  <si>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</si>
  <si>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</si>
  <si>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</si>
  <si>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</si>
  <si>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</si>
  <si>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</si>
  <si>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</si>
  <si>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</si>
  <si>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</si>
  <si>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</si>
  <si>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</si>
  <si>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</si>
  <si>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</si>
  <si>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</si>
  <si>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</si>
  <si>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</si>
  <si>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</si>
  <si>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</si>
  <si>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</si>
  <si>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</si>
  <si>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</si>
  <si>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</si>
  <si>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</si>
  <si>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</si>
  <si>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</si>
  <si>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</si>
  <si>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</si>
  <si>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</si>
  <si>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</si>
  <si>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</si>
  <si>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</si>
  <si>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</si>
  <si>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</si>
  <si>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</si>
  <si>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</si>
  <si>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</si>
  <si>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</si>
  <si>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</si>
  <si>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</si>
  <si>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</si>
  <si>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</si>
  <si>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</si>
  <si>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</si>
  <si>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</si>
  <si>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</si>
  <si>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</si>
  <si>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</si>
  <si>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</si>
  <si>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</si>
  <si>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</si>
  <si>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</si>
  <si>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</si>
  <si>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</si>
  <si>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</si>
  <si>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</si>
  <si>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</si>
  <si>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</si>
  <si>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</si>
  <si>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</si>
  <si>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</si>
  <si>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</si>
  <si>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</si>
  <si>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</si>
  <si>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</si>
  <si>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</si>
  <si>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</si>
  <si>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</si>
  <si>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</si>
  <si>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</si>
  <si>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</si>
  <si>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</si>
  <si>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</si>
  <si>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Laura Townley</t>
  </si>
  <si>
    <t>20220210SRT02</t>
  </si>
  <si>
    <t xml:space="preserve">The sample was  discoloured with  significant sediment </t>
  </si>
  <si>
    <t xml:space="preserve">The sample was slightly discoloured with no significant sediment </t>
  </si>
  <si>
    <t xml:space="preserve">The sample was clear with no significant sediment </t>
  </si>
  <si>
    <t>Mico Queenstown</t>
  </si>
  <si>
    <t>Empty bottle received. All of the sample leaked.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</si>
</sst>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26" fillId="5" borderId="1" xfId="0" applyNumberFormat="1" applyFont="1" applyFill="1" applyBorder="1" applyAlignment="1">
      <alignment horizontal="center"/>
    </xf>
    <xf numFmtId="0" fontId="26" fillId="5" borderId="1" xfId="0" applyFont="1" applyFill="1" applyBorder="1" applyAlignment="1">
      <alignment horizontal="center"/>
    </xf>
    <xf numFmtId="1" fontId="26" fillId="5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44603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44603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44603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44603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8" zoomScale="115" zoomScaleNormal="110" zoomScalePageLayoutView="115" workbookViewId="0">
      <selection activeCell="I21" sqref="I21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211</v>
      </c>
      <c r="C3" s="85"/>
      <c r="D3" s="85"/>
      <c r="E3" s="85"/>
      <c r="F3" s="86"/>
      <c r="G3" s="86"/>
      <c r="H3" s="79" t="s">
        <v>148</v>
      </c>
      <c r="I3" s="85"/>
      <c r="J3" s="80" t="s">
        <v>207</v>
      </c>
    </row>
    <row r="4" spans="1:10" ht="15">
      <c r="B4" s="84" t="s">
        <v>206</v>
      </c>
      <c r="C4" s="85"/>
      <c r="D4" s="85"/>
      <c r="E4" s="85"/>
      <c r="F4" s="86"/>
      <c r="G4" s="86"/>
      <c r="H4" s="79" t="s">
        <v>56</v>
      </c>
      <c r="I4" s="85"/>
      <c r="J4" s="81">
        <v>44602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44603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7.7</v>
      </c>
      <c r="F9" s="122"/>
      <c r="G9" s="92">
        <v>7.9</v>
      </c>
      <c r="H9" s="92">
        <v>7.6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15</v>
      </c>
      <c r="F10" s="123"/>
      <c r="G10" s="91">
        <v>25</v>
      </c>
      <c r="H10" s="91">
        <v>20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 t="s">
        <v>38</v>
      </c>
      <c r="F11" s="123"/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0.59477660673440258</v>
      </c>
      <c r="F12" s="124"/>
      <c r="G12" s="93">
        <f t="shared" ref="F12:H12" si="0">2*(G10-(5*10^(G9-10)))/(1+(0.94*10^(G9-10)))*10^(6-G9)</f>
        <v>0.62380495057617047</v>
      </c>
      <c r="H12" s="93">
        <f t="shared" si="0"/>
        <v>1.0000123191000023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v>-2.6000000000000014</v>
      </c>
      <c r="F13" s="122"/>
      <c r="G13" s="92">
        <v>-2</v>
      </c>
      <c r="H13" s="92">
        <v>-2.5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0.48</v>
      </c>
      <c r="F14" s="123"/>
      <c r="G14" s="91">
        <v>0.39</v>
      </c>
      <c r="H14" s="91" t="s">
        <v>40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123"/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90</v>
      </c>
      <c r="F16" s="123"/>
      <c r="G16" s="91">
        <v>110</v>
      </c>
      <c r="H16" s="91">
        <v>130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15</v>
      </c>
      <c r="F17" s="123"/>
      <c r="G17" s="91">
        <v>5</v>
      </c>
      <c r="H17" s="91">
        <v>36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14</v>
      </c>
      <c r="F18" s="123"/>
      <c r="G18" s="91">
        <v>21</v>
      </c>
      <c r="H18" s="91">
        <v>24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12.9</v>
      </c>
      <c r="F19" s="122"/>
      <c r="G19" s="92">
        <f t="shared" ref="F19:H19" si="1">G20/10</f>
        <v>15</v>
      </c>
      <c r="H19" s="92">
        <f t="shared" si="1"/>
        <v>18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129</v>
      </c>
      <c r="F20" s="124"/>
      <c r="G20" s="93">
        <v>150</v>
      </c>
      <c r="H20" s="93">
        <v>180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26.58</v>
      </c>
      <c r="F21" s="122"/>
      <c r="G21" s="92">
        <v>10.66</v>
      </c>
      <c r="H21" s="92">
        <v>1.66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>
        <v>5</v>
      </c>
      <c r="F22" s="123"/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46.3</v>
      </c>
      <c r="F23" s="122"/>
      <c r="G23" s="92">
        <v>37.1</v>
      </c>
      <c r="H23" s="92">
        <v>97.6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208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212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210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44603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44603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44603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44603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F4" sqref="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44603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44603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1826AC-B24F-46CA-A27A-B09B8B6CC4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2022-02-11T03:43:23Z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