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2 February\"/>
    </mc:Choice>
  </mc:AlternateContent>
  <xr:revisionPtr revIDLastSave="0" documentId="13_ncr:1_{A232B57F-93C6-4237-B969-FDFDB5ACBDCB}" xr6:coauthVersionLast="47" xr6:coauthVersionMax="47" xr10:uidLastSave="{00000000-0000-0000-0000-000000000000}"/>
  <bookViews>
    <workbookView xWindow="3900" yWindow="216" windowWidth="17244" windowHeight="11328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G25" i="1"/>
  <c r="G26" i="1"/>
  <c r="D25" i="4"/>
  <c r="D24" i="4"/>
  <c r="I25" i="1"/>
  <c r="I26" i="1"/>
  <c r="K25" i="1"/>
  <c r="K26" i="1"/>
  <c r="H26" i="1"/>
  <c r="H25" i="1"/>
  <c r="F25" i="1"/>
  <c r="F26" i="1"/>
  <c r="J26" i="1"/>
  <c r="J25" i="1"/>
  <c r="E26" i="1"/>
  <c r="E25" i="1"/>
  <c r="J1" i="9"/>
  <c r="J1" i="18"/>
  <c r="J1" i="13"/>
  <c r="J1" i="14"/>
  <c r="J1" i="16"/>
  <c r="J1" i="7"/>
  <c r="J1" i="10"/>
  <c r="J1" i="11"/>
  <c r="J1" i="1"/>
  <c r="J1" i="12"/>
  <c r="J1" i="4"/>
  <c r="J1" i="15"/>
</calcChain>
</file>

<file path=xl/sharedStrings.xml><?xml version="1.0" encoding="utf-8"?>
<sst xmlns="http://schemas.openxmlformats.org/spreadsheetml/2006/main" count="1192" uniqueCount="211">
  <si>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</si>
  <si>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</si>
  <si>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</si>
  <si>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</si>
  <si>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</si>
  <si>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</si>
  <si>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</si>
  <si>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</si>
  <si>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</si>
  <si>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</si>
  <si>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</si>
  <si>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</si>
  <si>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</si>
  <si>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</si>
  <si>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</si>
  <si>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</si>
  <si>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</si>
  <si>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</si>
  <si>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</si>
  <si>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</si>
  <si>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</si>
  <si>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</si>
  <si>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</si>
  <si>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</si>
  <si>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</si>
  <si>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</si>
  <si>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</si>
  <si>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</si>
  <si>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</si>
  <si>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</si>
  <si>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</si>
  <si>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</si>
  <si>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</si>
  <si>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</si>
  <si>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</si>
  <si>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</si>
  <si>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</si>
  <si>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</si>
  <si>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</si>
  <si>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</si>
  <si>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</si>
  <si>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</si>
  <si>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</si>
  <si>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</si>
  <si>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</si>
  <si>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</si>
  <si>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</si>
  <si>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</si>
  <si>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</si>
  <si>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</si>
  <si>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</si>
  <si>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</si>
  <si>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</si>
  <si>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</si>
  <si>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</si>
  <si>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</si>
  <si>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</si>
  <si>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</si>
  <si>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</si>
  <si>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</si>
  <si>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</si>
  <si>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</si>
  <si>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</si>
  <si>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</si>
  <si>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</si>
  <si>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</si>
  <si>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</si>
  <si>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</si>
  <si>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</si>
  <si>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</si>
  <si>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</si>
  <si>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</si>
  <si>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</si>
  <si>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</si>
  <si>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</si>
  <si>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</si>
  <si>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</si>
  <si>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</si>
  <si>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</si>
  <si>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</si>
  <si>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</si>
  <si>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</si>
  <si>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</si>
  <si>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</si>
  <si>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</si>
  <si>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</si>
  <si>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</si>
  <si>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</si>
  <si>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</si>
  <si>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</si>
  <si>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</si>
  <si>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</si>
  <si>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</si>
  <si>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</si>
  <si>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</si>
  <si>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</si>
  <si>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</si>
  <si>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</si>
  <si>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</si>
  <si>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</si>
  <si>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</si>
  <si>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</si>
  <si>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</si>
  <si>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</si>
  <si>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</si>
  <si>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</si>
  <si>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</si>
  <si>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</si>
  <si>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</si>
  <si>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</si>
  <si>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</si>
  <si>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</si>
  <si>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</si>
  <si>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</si>
  <si>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</si>
  <si>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</si>
  <si>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</si>
  <si>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</si>
  <si>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</si>
  <si>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</si>
  <si>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</si>
  <si>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</si>
  <si>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</si>
  <si>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</si>
  <si>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</si>
  <si>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</si>
  <si>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</si>
  <si>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</si>
  <si>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</si>
  <si>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</si>
  <si>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</si>
  <si>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</si>
  <si>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</si>
  <si>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</si>
  <si>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</si>
  <si>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</si>
  <si>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</si>
  <si>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</si>
  <si>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</si>
  <si>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</si>
  <si>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</si>
  <si>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</si>
  <si>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</si>
  <si>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</si>
  <si>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</si>
  <si>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</si>
  <si>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</si>
  <si>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</si>
  <si>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</si>
  <si>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</si>
  <si>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</si>
  <si>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</si>
  <si>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</si>
  <si>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</si>
  <si>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</si>
  <si>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</si>
  <si>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</si>
  <si>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</si>
  <si>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</si>
  <si>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</si>
  <si>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</si>
  <si>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</si>
  <si>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</si>
  <si>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</si>
  <si>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</si>
  <si>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</si>
  <si>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</si>
  <si>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</si>
  <si>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</si>
  <si>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</si>
  <si>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</si>
  <si>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</si>
  <si>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</si>
  <si>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</si>
  <si>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</si>
  <si>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</si>
  <si>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</si>
  <si>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</si>
  <si>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</si>
  <si>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</si>
  <si>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</si>
  <si>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</si>
  <si>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</si>
  <si>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</si>
  <si>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</si>
  <si>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</si>
  <si>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</si>
  <si>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</si>
  <si>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</si>
  <si>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</si>
  <si>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</si>
  <si>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</si>
  <si>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</si>
  <si>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</si>
  <si>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</si>
  <si>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</si>
  <si>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</si>
  <si>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</si>
  <si>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</si>
  <si>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</si>
  <si>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</si>
  <si>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</si>
  <si>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</si>
  <si>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</si>
  <si>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</si>
  <si>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</si>
  <si>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N Parker</t>
  </si>
  <si>
    <t>20220217SRT01</t>
  </si>
  <si>
    <t xml:space="preserve">The sample was clear with no significant sediment </t>
  </si>
  <si>
    <t xml:space="preserve">The sample was clear with some significant sediment </t>
  </si>
  <si>
    <t>Machinery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</si>
</sst>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44614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2" zoomScale="115" zoomScaleNormal="110" zoomScalePageLayoutView="115" workbookViewId="0">
      <selection activeCell="G30" sqref="G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210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44609</v>
      </c>
    </row>
    <row r="5" spans="1:10" ht="14.4">
      <c r="B5" s="79" t="s">
        <v>131</v>
      </c>
      <c r="C5" s="82" t="s">
        <v>147</v>
      </c>
      <c r="D5" s="85"/>
      <c r="E5" s="85"/>
      <c r="F5" s="86"/>
      <c r="G5" s="86"/>
      <c r="H5" s="79" t="s">
        <v>57</v>
      </c>
      <c r="I5" s="85"/>
      <c r="J5" s="81">
        <f ca="1">TODAY()</f>
        <v>44614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7.7</v>
      </c>
      <c r="F9" s="92">
        <v>7.7</v>
      </c>
      <c r="G9" s="92">
        <v>7.9</v>
      </c>
      <c r="H9" s="92">
        <v>7.5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150</v>
      </c>
      <c r="F10" s="91">
        <v>145</v>
      </c>
      <c r="G10" s="91">
        <v>130</v>
      </c>
      <c r="H10" s="91">
        <v>35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100</v>
      </c>
      <c r="F11" s="91">
        <v>105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5.9567238657226502</v>
      </c>
      <c r="F12" s="93">
        <f t="shared" ref="F12:H12" si="0">2*(F10-(5*10^(F9-10)))/(1+(0.94*10^(F9-10)))*10^(6-F9)</f>
        <v>5.7581332265008633</v>
      </c>
      <c r="G12" s="93">
        <f t="shared" si="0"/>
        <v>3.2479546153378118</v>
      </c>
      <c r="H12" s="93">
        <f t="shared" si="0"/>
        <v>2.2060368272002706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-9.9999999999999645E-2</v>
      </c>
      <c r="F13" s="92">
        <f>+F9+0.5+VLOOKUP(F10,LSI!$F$2:$G$25,2)+VLOOKUP(F11,LSI!$H$2:$I$25,2)-12.1</f>
        <v>-0.20000000000000107</v>
      </c>
      <c r="G13" s="92">
        <v>-1.3000000000000007</v>
      </c>
      <c r="H13" s="92">
        <v>-2.3000000000000007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 t="s">
        <v>40</v>
      </c>
      <c r="F14" s="91" t="s">
        <v>40</v>
      </c>
      <c r="G14" s="91" t="s">
        <v>40</v>
      </c>
      <c r="H14" s="91" t="s">
        <v>40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510</v>
      </c>
      <c r="F16" s="91">
        <v>480</v>
      </c>
      <c r="G16" s="91">
        <v>480</v>
      </c>
      <c r="H16" s="91">
        <v>550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40</v>
      </c>
      <c r="F17" s="91">
        <v>38</v>
      </c>
      <c r="G17" s="91">
        <v>39</v>
      </c>
      <c r="H17" s="91">
        <v>145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20</v>
      </c>
      <c r="F18" s="91">
        <v>21</v>
      </c>
      <c r="G18" s="91">
        <v>99</v>
      </c>
      <c r="H18" s="91">
        <v>110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72.400000000000006</v>
      </c>
      <c r="F19" s="92">
        <f t="shared" ref="F19:H19" si="1">F20/10</f>
        <v>67.2</v>
      </c>
      <c r="G19" s="92">
        <f t="shared" si="1"/>
        <v>67.5</v>
      </c>
      <c r="H19" s="92">
        <f t="shared" si="1"/>
        <v>78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724</v>
      </c>
      <c r="F20" s="93">
        <v>672</v>
      </c>
      <c r="G20" s="93">
        <v>675</v>
      </c>
      <c r="H20" s="93">
        <v>780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0.28999999999999998</v>
      </c>
      <c r="F21" s="92" t="s">
        <v>41</v>
      </c>
      <c r="G21" s="92" t="s">
        <v>41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98.8</v>
      </c>
      <c r="F23" s="92">
        <v>99.4</v>
      </c>
      <c r="G23" s="92">
        <v>77.900000000000006</v>
      </c>
      <c r="H23" s="92">
        <v>98.5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208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208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44614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44614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F4" sqref="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44614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44614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CB8D66-B9F0-4177-8CB9-EDD52C4304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2022-02-22T03:48:47Z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