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2 February\"/>
    </mc:Choice>
  </mc:AlternateContent>
  <xr:revisionPtr revIDLastSave="0" documentId="13_ncr:1_{55E44B87-B27C-4DBD-8F36-12C8518C1876}" xr6:coauthVersionLast="47" xr6:coauthVersionMax="47" xr10:uidLastSave="{00000000-0000-0000-0000-000000000000}"/>
  <bookViews>
    <workbookView xWindow="3396" yWindow="564" windowWidth="18096" windowHeight="11328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 l="1"/>
  <c r="H25" i="1"/>
  <c r="E26" i="1"/>
  <c r="E25" i="1"/>
  <c r="D24" i="4"/>
  <c r="D25" i="4"/>
  <c r="F25" i="1"/>
  <c r="F26" i="1"/>
  <c r="J26" i="1"/>
  <c r="J25" i="1"/>
  <c r="G25" i="1"/>
  <c r="G26" i="1"/>
  <c r="I26" i="1"/>
  <c r="I25" i="1"/>
  <c r="K25" i="1"/>
  <c r="K26" i="1"/>
  <c r="J1" i="16"/>
  <c r="J1" i="7"/>
  <c r="J1" i="12"/>
  <c r="J1" i="18"/>
  <c r="J1" i="11"/>
  <c r="J1" i="10"/>
  <c r="J1" i="14"/>
  <c r="J1" i="15"/>
  <c r="J1" i="13"/>
  <c r="J1" i="9"/>
  <c r="J1" i="4"/>
  <c r="J1" i="1"/>
</calcChain>
</file>

<file path=xl/sharedStrings.xml><?xml version="1.0" encoding="utf-8"?>
<sst xmlns="http://schemas.openxmlformats.org/spreadsheetml/2006/main" count="1186" uniqueCount="211">
  <si>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</si>
  <si>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</si>
  <si>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</si>
  <si>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</si>
  <si>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</si>
  <si>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</si>
  <si>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</si>
  <si>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</si>
  <si>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</si>
  <si>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</si>
  <si>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</si>
  <si>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</si>
  <si>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</si>
  <si>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</si>
  <si>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</si>
  <si>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</si>
  <si>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</si>
  <si>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</si>
  <si>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</si>
  <si>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</si>
  <si>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</si>
  <si>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</si>
  <si>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</si>
  <si>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</si>
  <si>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</si>
  <si>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</si>
  <si>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</si>
  <si>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</si>
  <si>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</si>
  <si>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</si>
  <si>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</si>
  <si>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</si>
  <si>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</si>
  <si>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</si>
  <si>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</si>
  <si>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</si>
  <si>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</si>
  <si>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</si>
  <si>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</si>
  <si>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</si>
  <si>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</si>
  <si>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</si>
  <si>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</si>
  <si>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</si>
  <si>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</si>
  <si>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</si>
  <si>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</si>
  <si>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</si>
  <si>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</si>
  <si>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</si>
  <si>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</si>
  <si>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</si>
  <si>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</si>
  <si>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</si>
  <si>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</si>
  <si>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</si>
  <si>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</si>
  <si>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</si>
  <si>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</si>
  <si>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</si>
  <si>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</si>
  <si>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</si>
  <si>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</si>
  <si>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</si>
  <si>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</si>
  <si>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</si>
  <si>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</si>
  <si>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</si>
  <si>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</si>
  <si>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</si>
  <si>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</si>
  <si>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</si>
  <si>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</si>
  <si>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</si>
  <si>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</si>
  <si>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</si>
  <si>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</si>
  <si>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</si>
  <si>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</si>
  <si>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</si>
  <si>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</si>
  <si>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</si>
  <si>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</si>
  <si>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</si>
  <si>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</si>
  <si>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</si>
  <si>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</si>
  <si>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</si>
  <si>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</si>
  <si>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</si>
  <si>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</si>
  <si>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</si>
  <si>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</si>
  <si>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</si>
  <si>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</si>
  <si>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</si>
  <si>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</si>
  <si>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</si>
  <si>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</si>
  <si>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</si>
  <si>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</si>
  <si>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</si>
  <si>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</si>
  <si>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</si>
  <si>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</si>
  <si>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</si>
  <si>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</si>
  <si>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</si>
  <si>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</si>
  <si>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</si>
  <si>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</si>
  <si>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</si>
  <si>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</si>
  <si>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</si>
  <si>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</si>
  <si>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</si>
  <si>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</si>
  <si>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</si>
  <si>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</si>
  <si>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</si>
  <si>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</si>
  <si>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</si>
  <si>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</si>
  <si>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</si>
  <si>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</si>
  <si>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</si>
  <si>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</si>
  <si>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</si>
  <si>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</si>
  <si>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</si>
  <si>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</si>
  <si>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</si>
  <si>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</si>
  <si>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</si>
  <si>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</si>
  <si>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</si>
  <si>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</si>
  <si>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</si>
  <si>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</si>
  <si>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</si>
  <si>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</si>
  <si>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</si>
  <si>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</si>
  <si>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</si>
  <si>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</si>
  <si>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</si>
  <si>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</si>
  <si>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</si>
  <si>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</si>
  <si>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</si>
  <si>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</si>
  <si>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</si>
  <si>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</si>
  <si>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</si>
  <si>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</si>
  <si>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</si>
  <si>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</si>
  <si>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</si>
  <si>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</si>
  <si>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</si>
  <si>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</si>
  <si>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</si>
  <si>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</si>
  <si>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</si>
  <si>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</si>
  <si>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</si>
  <si>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</si>
  <si>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</si>
  <si>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</si>
  <si>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</si>
  <si>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</si>
  <si>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</si>
  <si>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</si>
  <si>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</si>
  <si>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</si>
  <si>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</si>
  <si>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</si>
  <si>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</si>
  <si>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</si>
  <si>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</si>
  <si>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</si>
  <si>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</si>
  <si>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</si>
  <si>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</si>
  <si>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</si>
  <si>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</si>
  <si>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</si>
  <si>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</si>
  <si>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</si>
  <si>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</si>
  <si>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</si>
  <si>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</si>
  <si>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</si>
  <si>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</si>
  <si>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</si>
  <si>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</si>
  <si>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</si>
  <si>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</si>
  <si>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</si>
  <si>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</si>
  <si>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</si>
  <si>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</si>
  <si>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</si>
  <si>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</si>
  <si>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</si>
  <si>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</si>
  <si>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Water Solutions</t>
  </si>
  <si>
    <t>20220218SRT02</t>
  </si>
  <si>
    <t xml:space="preserve">The sample was clear with no significant sediment </t>
  </si>
  <si>
    <t xml:space="preserve">The sample was clear with some significant sediment </t>
  </si>
  <si>
    <t>Cawte Investments (Bore)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</si>
</sst>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7" zoomScale="115" zoomScaleNormal="110" zoomScalePageLayoutView="115" workbookViewId="0">
      <selection activeCell="G24" sqref="G2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44610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5.9</v>
      </c>
      <c r="F9" s="92">
        <v>6</v>
      </c>
      <c r="G9" s="92">
        <v>6</v>
      </c>
      <c r="H9" s="92">
        <v>5.9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30</v>
      </c>
      <c r="F10" s="91">
        <v>35</v>
      </c>
      <c r="G10" s="91">
        <v>30</v>
      </c>
      <c r="H10" s="91">
        <v>20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20</v>
      </c>
      <c r="F11" s="91">
        <v>20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75.528885203400861</v>
      </c>
      <c r="F12" s="93">
        <f t="shared" ref="F12:H12" si="0">2*(F10-(5*10^(F9-10)))/(1+(0.94*10^(F9-10)))*10^(6-F9)</f>
        <v>69.992420712453026</v>
      </c>
      <c r="G12" s="93">
        <f t="shared" si="0"/>
        <v>59.993360624101335</v>
      </c>
      <c r="H12" s="93">
        <f t="shared" si="0"/>
        <v>50.352256827154335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-3.5</v>
      </c>
      <c r="F13" s="92">
        <f>+F9+0.5+VLOOKUP(F10,LSI!$F$2:$G$25,2)+VLOOKUP(F11,LSI!$H$2:$I$25,2)-12.1</f>
        <v>-3.3000000000000007</v>
      </c>
      <c r="G13" s="92">
        <v>-3.9000000000000004</v>
      </c>
      <c r="H13" s="92">
        <v>-4.1999999999999993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0.11</v>
      </c>
      <c r="F14" s="91">
        <v>0.06</v>
      </c>
      <c r="G14" s="91">
        <v>0.03</v>
      </c>
      <c r="H14" s="91">
        <v>0.02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0.05</v>
      </c>
      <c r="F15" s="91">
        <v>0.08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320</v>
      </c>
      <c r="F16" s="91">
        <v>330</v>
      </c>
      <c r="G16" s="91">
        <v>320</v>
      </c>
      <c r="H16" s="91">
        <v>330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57</v>
      </c>
      <c r="F17" s="91">
        <v>43</v>
      </c>
      <c r="G17" s="91">
        <v>29</v>
      </c>
      <c r="H17" s="91">
        <v>87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25</v>
      </c>
      <c r="F18" s="91">
        <v>25</v>
      </c>
      <c r="G18" s="91">
        <v>57</v>
      </c>
      <c r="H18" s="91">
        <v>58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45.6</v>
      </c>
      <c r="F19" s="92">
        <f t="shared" ref="F19:H19" si="1">F20/10</f>
        <v>45.9</v>
      </c>
      <c r="G19" s="92">
        <f t="shared" si="1"/>
        <v>44.8</v>
      </c>
      <c r="H19" s="92">
        <f t="shared" si="1"/>
        <v>46.5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456</v>
      </c>
      <c r="F20" s="93">
        <v>459</v>
      </c>
      <c r="G20" s="93">
        <v>448</v>
      </c>
      <c r="H20" s="93">
        <v>465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0.31</v>
      </c>
      <c r="F21" s="92" t="s">
        <v>41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98.6</v>
      </c>
      <c r="F23" s="92">
        <v>97.7</v>
      </c>
      <c r="G23" s="92">
        <v>48</v>
      </c>
      <c r="H23" s="92">
        <v>98.1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208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44615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841531-AED0-4B15-B4B6-6B9F73E361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2022-02-22T20:40:53Z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