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2 February\"/>
    </mc:Choice>
  </mc:AlternateContent>
  <xr:revisionPtr revIDLastSave="0" documentId="13_ncr:1_{84EAC3A8-DB33-458F-95DD-424E2BB656C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I25" i="1"/>
  <c r="I26" i="1"/>
  <c r="K26" i="1"/>
  <c r="K25" i="1"/>
  <c r="F25" i="1"/>
  <c r="F26" i="1"/>
  <c r="J26" i="1"/>
  <c r="J25" i="1"/>
  <c r="H26" i="1"/>
  <c r="H25" i="1"/>
  <c r="E26" i="1"/>
  <c r="E25" i="1"/>
  <c r="G26" i="1"/>
  <c r="G25" i="1"/>
  <c r="D25" i="4"/>
  <c r="D24" i="4"/>
  <c r="J1" i="15"/>
  <c r="J1" i="7"/>
  <c r="J1" i="9"/>
  <c r="J1" i="18"/>
  <c r="J1" i="1"/>
  <c r="J1" i="11"/>
  <c r="J1" i="13"/>
  <c r="J1" i="10"/>
  <c r="J1" i="14"/>
  <c r="J1" i="12"/>
  <c r="J1" i="4"/>
  <c r="J1" i="16"/>
</calcChain>
</file>

<file path=xl/sharedStrings.xml><?xml version="1.0" encoding="utf-8"?>
<sst xmlns="http://schemas.openxmlformats.org/spreadsheetml/2006/main" count="1186" uniqueCount="212">
  <si>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</si>
  <si>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</si>
  <si>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</si>
  <si>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</si>
  <si>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</si>
  <si>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</si>
  <si>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</si>
  <si>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</si>
  <si>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</si>
  <si>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</si>
  <si>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</si>
  <si>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</si>
  <si>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</si>
  <si>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</si>
  <si>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</si>
  <si>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</si>
  <si>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</si>
  <si>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</si>
  <si>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</si>
  <si>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</si>
  <si>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</si>
  <si>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</si>
  <si>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</si>
  <si>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</si>
  <si>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</si>
  <si>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</si>
  <si>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</si>
  <si>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</si>
  <si>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</si>
  <si>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</si>
  <si>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</si>
  <si>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</si>
  <si>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</si>
  <si>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</si>
  <si>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</si>
  <si>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</si>
  <si>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</si>
  <si>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</si>
  <si>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</si>
  <si>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</si>
  <si>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</si>
  <si>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</si>
  <si>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</si>
  <si>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</si>
  <si>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</si>
  <si>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</si>
  <si>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</si>
  <si>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</si>
  <si>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</si>
  <si>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</si>
  <si>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</si>
  <si>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</si>
  <si>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</si>
  <si>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</si>
  <si>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</si>
  <si>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</si>
  <si>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</si>
  <si>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</si>
  <si>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</si>
  <si>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</si>
  <si>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</si>
  <si>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</si>
  <si>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</si>
  <si>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</si>
  <si>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</si>
  <si>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</si>
  <si>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</si>
  <si>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</si>
  <si>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</si>
  <si>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</si>
  <si>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</si>
  <si>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</si>
  <si>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</si>
  <si>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</si>
  <si>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</si>
  <si>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</si>
  <si>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</si>
  <si>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</si>
  <si>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</si>
  <si>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</si>
  <si>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</si>
  <si>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</si>
  <si>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</si>
  <si>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</si>
  <si>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</si>
  <si>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</si>
  <si>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</si>
  <si>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</si>
  <si>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</si>
  <si>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</si>
  <si>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</si>
  <si>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</si>
  <si>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</si>
  <si>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</si>
  <si>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</si>
  <si>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</si>
  <si>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</si>
  <si>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</si>
  <si>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</si>
  <si>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</si>
  <si>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</si>
  <si>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</si>
  <si>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</si>
  <si>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</si>
  <si>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</si>
  <si>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</si>
  <si>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</si>
  <si>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</si>
  <si>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</si>
  <si>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</si>
  <si>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</si>
  <si>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</si>
  <si>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</si>
  <si>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</si>
  <si>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</si>
  <si>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</si>
  <si>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</si>
  <si>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</si>
  <si>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</si>
  <si>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</si>
  <si>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</si>
  <si>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</si>
  <si>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</si>
  <si>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</si>
  <si>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</si>
  <si>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</si>
  <si>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</si>
  <si>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</si>
  <si>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</si>
  <si>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</si>
  <si>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</si>
  <si>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</si>
  <si>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</si>
  <si>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</si>
  <si>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</si>
  <si>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</si>
  <si>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</si>
  <si>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</si>
  <si>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</si>
  <si>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</si>
  <si>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</si>
  <si>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</si>
  <si>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</si>
  <si>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</si>
  <si>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</si>
  <si>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</si>
  <si>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</si>
  <si>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</si>
  <si>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</si>
  <si>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</si>
  <si>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</si>
  <si>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</si>
  <si>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</si>
  <si>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</si>
  <si>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</si>
  <si>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</si>
  <si>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</si>
  <si>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</si>
  <si>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</si>
  <si>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</si>
  <si>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</si>
  <si>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</si>
  <si>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</si>
  <si>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</si>
  <si>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</si>
  <si>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</si>
  <si>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</si>
  <si>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</si>
  <si>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</si>
  <si>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</si>
  <si>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</si>
  <si>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</si>
  <si>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</si>
  <si>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</si>
  <si>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</si>
  <si>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</si>
  <si>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</si>
  <si>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</si>
  <si>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</si>
  <si>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</si>
  <si>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</si>
  <si>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</si>
  <si>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</si>
  <si>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</si>
  <si>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</si>
  <si>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</si>
  <si>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</si>
  <si>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</si>
  <si>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</si>
  <si>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</si>
  <si>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</si>
  <si>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</si>
  <si>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</si>
  <si>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</si>
  <si>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</si>
  <si>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</si>
  <si>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</si>
  <si>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</si>
  <si>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</si>
  <si>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</si>
  <si>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</si>
  <si>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</si>
  <si>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</si>
  <si>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</si>
  <si>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</si>
  <si>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</si>
  <si>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All Water Pumps Supplies Ltd</t>
  </si>
  <si>
    <t>Nick</t>
  </si>
  <si>
    <t>20220218SRT03</t>
  </si>
  <si>
    <t xml:space="preserve">The sample was slightly discoloured with  significant sediment 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</si>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</sst>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  <font>
      <sz val="8"/>
      <name val="Noto Sans Ligh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1169973</xdr:colOff>
      <xdr:row>34</xdr:row>
      <xdr:rowOff>160165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44617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J11" sqref="J11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44610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44617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7.2</v>
      </c>
      <c r="F9" s="92">
        <v>7.5</v>
      </c>
      <c r="G9" s="92">
        <v>7.3</v>
      </c>
      <c r="H9" s="92">
        <v>6.9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200</v>
      </c>
      <c r="F10" s="91">
        <v>215</v>
      </c>
      <c r="G10" s="91">
        <v>205</v>
      </c>
      <c r="H10" s="91">
        <v>65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120</v>
      </c>
      <c r="F11" s="91">
        <v>15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25.199751199926943</v>
      </c>
      <c r="F12" s="93">
        <f t="shared" ref="F12:H12" si="0">2*(F10-(5*10^(F9-10)))/(1+(0.94*10^(F9-10)))*10^(6-F9)</f>
        <v>13.556496696469837</v>
      </c>
      <c r="G12" s="93">
        <f t="shared" si="0"/>
        <v>20.509210599001296</v>
      </c>
      <c r="H12" s="93">
        <f t="shared" si="0"/>
        <v>16.352820216917429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-0.5</v>
      </c>
      <c r="F13" s="92">
        <f>+F9+0.5+VLOOKUP(F10,LSI!$F$2:$G$25,2)+VLOOKUP(F11,LSI!$H$2:$I$25,2)-12.1</f>
        <v>-1.1999999999999993</v>
      </c>
      <c r="G13" s="92">
        <v>-1.7000000000000011</v>
      </c>
      <c r="H13" s="92">
        <v>-2.5999999999999996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122">
        <v>1.28</v>
      </c>
      <c r="F14" s="122">
        <v>0.26</v>
      </c>
      <c r="G14" s="122">
        <v>0.96</v>
      </c>
      <c r="H14" s="122">
        <v>0.17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0.05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620</v>
      </c>
      <c r="F16" s="91">
        <v>790</v>
      </c>
      <c r="G16" s="91">
        <v>640</v>
      </c>
      <c r="H16" s="91">
        <v>730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57</v>
      </c>
      <c r="F17" s="91">
        <v>64</v>
      </c>
      <c r="G17" s="91">
        <v>58</v>
      </c>
      <c r="H17" s="91">
        <v>160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34</v>
      </c>
      <c r="F18" s="91">
        <v>150</v>
      </c>
      <c r="G18" s="91">
        <v>120</v>
      </c>
      <c r="H18" s="91">
        <v>120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88</v>
      </c>
      <c r="F19" s="92">
        <f t="shared" ref="F19:H19" si="1">F20/10</f>
        <v>111.2</v>
      </c>
      <c r="G19" s="92">
        <f t="shared" si="1"/>
        <v>91</v>
      </c>
      <c r="H19" s="92">
        <f t="shared" si="1"/>
        <v>103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880</v>
      </c>
      <c r="F20" s="93">
        <v>1112</v>
      </c>
      <c r="G20" s="93">
        <v>910</v>
      </c>
      <c r="H20" s="93">
        <v>1030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33.03</v>
      </c>
      <c r="F21" s="92" t="s">
        <v>41</v>
      </c>
      <c r="G21" s="92">
        <v>4.51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79.8</v>
      </c>
      <c r="F23" s="92">
        <v>93.3</v>
      </c>
      <c r="G23" s="92">
        <v>73.400000000000006</v>
      </c>
      <c r="H23" s="92">
        <v>96.9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44617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44617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C3F5D1-B610-4035-8542-4BD5901FB34D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2022-02-25T03:54:39Z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