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A01AA5D0-944F-4791-A9D8-295666F9C50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5" i="1"/>
  <c r="I26" i="1"/>
  <c r="H26" i="1"/>
  <c r="H25" i="1"/>
  <c r="J25" i="1"/>
  <c r="J26" i="1"/>
  <c r="K26" i="1"/>
  <c r="K25" i="1"/>
  <c r="G26" i="1"/>
  <c r="G25" i="1"/>
  <c r="D25" i="4"/>
  <c r="D24" i="4"/>
  <c r="F25" i="1"/>
  <c r="F26" i="1"/>
  <c r="E25" i="1"/>
  <c r="E26" i="1"/>
  <c r="J1" i="15"/>
  <c r="J1" i="12"/>
  <c r="J1" i="11"/>
  <c r="J1" i="7"/>
  <c r="J1" i="14"/>
  <c r="J1" i="18"/>
  <c r="J1" i="16"/>
  <c r="J1" i="9"/>
  <c r="J1" i="10"/>
  <c r="J1" i="13"/>
  <c r="J1" i="4"/>
  <c r="J1" i="1"/>
</calcChain>
</file>

<file path=xl/sharedStrings.xml><?xml version="1.0" encoding="utf-8"?>
<sst xmlns="http://schemas.openxmlformats.org/spreadsheetml/2006/main" count="1180" uniqueCount="212">
  <si>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</si>
  <si>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</si>
  <si>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</si>
  <si>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</si>
  <si>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</si>
  <si>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</si>
  <si>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</si>
  <si>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</si>
  <si>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</si>
  <si>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</si>
  <si>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</si>
  <si>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</si>
  <si>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</si>
  <si>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</si>
  <si>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</si>
  <si>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</si>
  <si>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</si>
  <si>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</si>
  <si>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</si>
  <si>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</si>
  <si>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</si>
  <si>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</si>
  <si>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</si>
  <si>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</si>
  <si>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</si>
  <si>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</si>
  <si>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</si>
  <si>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</si>
  <si>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</si>
  <si>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</si>
  <si>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</si>
  <si>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</si>
  <si>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</si>
  <si>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</si>
  <si>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</si>
  <si>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</si>
  <si>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</si>
  <si>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</si>
  <si>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</si>
  <si>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</si>
  <si>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</si>
  <si>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</si>
  <si>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</si>
  <si>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</si>
  <si>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</si>
  <si>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</si>
  <si>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</si>
  <si>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</si>
  <si>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</si>
  <si>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</si>
  <si>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</si>
  <si>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</si>
  <si>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</si>
  <si>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</si>
  <si>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</si>
  <si>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</si>
  <si>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</si>
  <si>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</si>
  <si>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</si>
  <si>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</si>
  <si>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</si>
  <si>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</si>
  <si>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</si>
  <si>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</si>
  <si>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</si>
  <si>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</si>
  <si>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</si>
  <si>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</si>
  <si>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</si>
  <si>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</si>
  <si>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</si>
  <si>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</si>
  <si>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</si>
  <si>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</si>
  <si>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</si>
  <si>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</si>
  <si>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</si>
  <si>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</si>
  <si>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</si>
  <si>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</si>
  <si>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</si>
  <si>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</si>
  <si>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</si>
  <si>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</si>
  <si>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</si>
  <si>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</si>
  <si>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</si>
  <si>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</si>
  <si>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</si>
  <si>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</si>
  <si>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</si>
  <si>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</si>
  <si>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</si>
  <si>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</si>
  <si>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</si>
  <si>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</si>
  <si>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</si>
  <si>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</si>
  <si>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</si>
  <si>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</si>
  <si>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</si>
  <si>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</si>
  <si>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</si>
  <si>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</si>
  <si>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</si>
  <si>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</si>
  <si>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</si>
  <si>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</si>
  <si>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</si>
  <si>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</si>
  <si>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</si>
  <si>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</si>
  <si>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</si>
  <si>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</si>
  <si>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</si>
  <si>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</si>
  <si>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</si>
  <si>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</si>
  <si>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</si>
  <si>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</si>
  <si>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</si>
  <si>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</si>
  <si>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</si>
  <si>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</si>
  <si>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</si>
  <si>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</si>
  <si>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</si>
  <si>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</si>
  <si>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</si>
  <si>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</si>
  <si>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</si>
  <si>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</si>
  <si>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</si>
  <si>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</si>
  <si>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</si>
  <si>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</si>
  <si>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</si>
  <si>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</si>
  <si>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</si>
  <si>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</si>
  <si>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</si>
  <si>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</si>
  <si>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</si>
  <si>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</si>
  <si>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</si>
  <si>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</si>
  <si>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</si>
  <si>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</si>
  <si>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</si>
  <si>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</si>
  <si>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</si>
  <si>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</si>
  <si>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</si>
  <si>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</si>
  <si>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</si>
  <si>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</si>
  <si>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</si>
  <si>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</si>
  <si>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</si>
  <si>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</si>
  <si>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</si>
  <si>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</si>
  <si>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</si>
  <si>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</si>
  <si>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</si>
  <si>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</si>
  <si>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</si>
  <si>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</si>
  <si>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</si>
  <si>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</si>
  <si>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</si>
  <si>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</si>
  <si>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</si>
  <si>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</si>
  <si>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</si>
  <si>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</si>
  <si>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</si>
  <si>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</si>
  <si>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</si>
  <si>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</si>
  <si>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</si>
  <si>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</si>
  <si>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</si>
  <si>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</si>
  <si>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</si>
  <si>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</si>
  <si>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</si>
  <si>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</si>
  <si>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</si>
  <si>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</si>
  <si>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</si>
  <si>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</si>
  <si>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</si>
  <si>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</si>
  <si>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</si>
  <si>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</si>
  <si>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</si>
  <si>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</si>
  <si>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</si>
  <si>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</si>
  <si>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</si>
  <si>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</si>
  <si>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</si>
  <si>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</si>
  <si>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</si>
  <si>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</si>
  <si>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Manawatu</t>
  </si>
  <si>
    <t>Aranui Dairies</t>
  </si>
  <si>
    <t>20220225SRT02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</si>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</sst>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H25" sqref="H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44617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6.8</v>
      </c>
      <c r="F9" s="92">
        <v>7</v>
      </c>
      <c r="G9" s="92">
        <v>7.1</v>
      </c>
      <c r="H9" s="92">
        <v>6.6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195</v>
      </c>
      <c r="F10" s="91">
        <v>195</v>
      </c>
      <c r="G10" s="91">
        <v>215</v>
      </c>
      <c r="H10" s="91">
        <v>75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115</v>
      </c>
      <c r="F11" s="91">
        <v>75</v>
      </c>
      <c r="G11" s="91">
        <v>20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61.773196828886121</v>
      </c>
      <c r="F12" s="93">
        <f t="shared" ref="F12:H12" si="0">2*(F10-(5*10^(F9-10)))/(1+(0.94*10^(F9-10)))*10^(6-F9)</f>
        <v>38.962375367154884</v>
      </c>
      <c r="G12" s="93">
        <f t="shared" si="0"/>
        <v>34.114743051216763</v>
      </c>
      <c r="H12" s="93">
        <f t="shared" si="0"/>
        <v>37.663202121263069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</v>
      </c>
      <c r="F13" s="92">
        <f>+F9+0.5+VLOOKUP(F10,LSI!$F$2:$G$25,2)+VLOOKUP(F11,LSI!$H$2:$I$25,2)-12.1</f>
        <v>-0.89999999999999858</v>
      </c>
      <c r="G13" s="92">
        <f>+G9+0.5+VLOOKUP(G10,LSI!$F$2:$G$25,2)+VLOOKUP(G11,LSI!$H$2:$I$25,2)-12.1</f>
        <v>-1.4000000000000004</v>
      </c>
      <c r="H13" s="92">
        <v>-2.8000000000000007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2.0499999999999998</v>
      </c>
      <c r="F14" s="91">
        <v>2</v>
      </c>
      <c r="G14" s="91">
        <v>4.2</v>
      </c>
      <c r="H14" s="91">
        <v>0.84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0.7</v>
      </c>
      <c r="F15" s="91">
        <v>0.8</v>
      </c>
      <c r="G15" s="91">
        <v>0.02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630</v>
      </c>
      <c r="F16" s="91">
        <v>630</v>
      </c>
      <c r="G16" s="91">
        <v>620</v>
      </c>
      <c r="H16" s="91">
        <v>770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64</v>
      </c>
      <c r="F17" s="91">
        <v>56</v>
      </c>
      <c r="G17" s="91">
        <v>71</v>
      </c>
      <c r="H17" s="91">
        <v>170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32</v>
      </c>
      <c r="F18" s="91">
        <v>31</v>
      </c>
      <c r="G18" s="91">
        <v>130</v>
      </c>
      <c r="H18" s="91">
        <v>130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89.7</v>
      </c>
      <c r="F19" s="92">
        <f t="shared" ref="F19:H19" si="1">F20/10</f>
        <v>88.4</v>
      </c>
      <c r="G19" s="92">
        <f t="shared" si="1"/>
        <v>87.9</v>
      </c>
      <c r="H19" s="92">
        <f t="shared" si="1"/>
        <v>108.7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897</v>
      </c>
      <c r="F20" s="93">
        <v>884</v>
      </c>
      <c r="G20" s="93">
        <v>879</v>
      </c>
      <c r="H20" s="93">
        <v>1087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33.659999999999997</v>
      </c>
      <c r="F21" s="92">
        <v>31.89</v>
      </c>
      <c r="G21" s="92">
        <v>32.19</v>
      </c>
      <c r="H21" s="92">
        <v>2.25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>
        <v>5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71.599999999999994</v>
      </c>
      <c r="F23" s="92">
        <v>71.2</v>
      </c>
      <c r="G23" s="92">
        <v>11.8</v>
      </c>
      <c r="H23" s="92">
        <v>83.8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9e3d8395-3b78-4cee-bcbb-a4d4a59b9b21"/>
    <ds:schemaRef ds:uri="http://purl.org/dc/dcmitype/"/>
    <ds:schemaRef ds:uri="a485ba0b-8b54-4b26-a1c0-8a4bc31186fb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F449E-DBF4-4DAE-A181-83022E1BF2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2022-02-28T03:08:36Z</cp:lastPrinted>
  <dcterms:created xsi:type="dcterms:W3CDTF">2017-07-10T05:27:40Z</dcterms:created>
  <dcterms:modified xsi:type="dcterms:W3CDTF">2022-02-28T03:08:54Z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