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4 April\"/>
    </mc:Choice>
  </mc:AlternateContent>
  <xr:revisionPtr revIDLastSave="0" documentId="13_ncr:1_{863D5176-0C45-4FFF-B702-7DB59C9D46D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26" i="1"/>
  <c r="I25" i="1"/>
  <c r="D25" i="4"/>
  <c r="D24" i="4"/>
  <c r="G25" i="1"/>
  <c r="G26" i="1"/>
  <c r="H26" i="1"/>
  <c r="H25" i="1"/>
  <c r="F25" i="1"/>
  <c r="F26" i="1"/>
  <c r="E26" i="1"/>
  <c r="E25" i="1"/>
  <c r="K26" i="1"/>
  <c r="K25" i="1"/>
  <c r="J26" i="1"/>
  <c r="J25" i="1"/>
  <c r="J1" i="18"/>
  <c r="J1" i="16"/>
  <c r="J1" i="9"/>
  <c r="J1" i="1"/>
  <c r="J1" i="11"/>
  <c r="J1" i="15"/>
  <c r="J1" i="14"/>
  <c r="J1" i="7"/>
  <c r="J1" i="10"/>
  <c r="J1" i="12"/>
  <c r="J1" i="4"/>
  <c r="J1" i="13"/>
</calcChain>
</file>

<file path=xl/sharedStrings.xml><?xml version="1.0" encoding="utf-8"?>
<sst xmlns="http://schemas.openxmlformats.org/spreadsheetml/2006/main" count="1189" uniqueCount="211">
  <si>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</si>
  <si>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</si>
  <si>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</si>
  <si>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</si>
  <si>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</si>
  <si>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</si>
  <si>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</si>
  <si>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</si>
  <si>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</si>
  <si>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</si>
  <si>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</si>
  <si>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</si>
  <si>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</si>
  <si>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</si>
  <si>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</si>
  <si>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</si>
  <si>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</si>
  <si>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</si>
  <si>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</si>
  <si>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</si>
  <si>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</si>
  <si>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</si>
  <si>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</si>
  <si>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</si>
  <si>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</si>
  <si>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</si>
  <si>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</si>
  <si>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</si>
  <si>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</si>
  <si>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</si>
  <si>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</si>
  <si>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</si>
  <si>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</si>
  <si>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</si>
  <si>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</si>
  <si>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</si>
  <si>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</si>
  <si>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</si>
  <si>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</si>
  <si>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</si>
  <si>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</si>
  <si>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</si>
  <si>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</si>
  <si>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</si>
  <si>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</si>
  <si>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</si>
  <si>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</si>
  <si>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</si>
  <si>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</si>
  <si>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</si>
  <si>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</si>
  <si>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</si>
  <si>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</si>
  <si>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</si>
  <si>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</si>
  <si>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</si>
  <si>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</si>
  <si>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</si>
  <si>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</si>
  <si>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</si>
  <si>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</si>
  <si>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</si>
  <si>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</si>
  <si>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</si>
  <si>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</si>
  <si>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</si>
  <si>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</si>
  <si>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</si>
  <si>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</si>
  <si>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</si>
  <si>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</si>
  <si>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</si>
  <si>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</si>
  <si>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</si>
  <si>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</si>
  <si>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</si>
  <si>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</si>
  <si>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</si>
  <si>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</si>
  <si>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</si>
  <si>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</si>
  <si>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</si>
  <si>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</si>
  <si>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</si>
  <si>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</si>
  <si>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</si>
  <si>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</si>
  <si>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</si>
  <si>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</si>
  <si>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</si>
  <si>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</si>
  <si>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</si>
  <si>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</si>
  <si>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</si>
  <si>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</si>
  <si>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</si>
  <si>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</si>
  <si>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</si>
  <si>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</si>
  <si>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</si>
  <si>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</si>
  <si>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</si>
  <si>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</si>
  <si>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</si>
  <si>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</si>
  <si>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</si>
  <si>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</si>
  <si>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</si>
  <si>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</si>
  <si>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</si>
  <si>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</si>
  <si>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</si>
  <si>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</si>
  <si>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</si>
  <si>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</si>
  <si>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</si>
  <si>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</si>
  <si>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</si>
  <si>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</si>
  <si>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</si>
  <si>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</si>
  <si>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</si>
  <si>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</si>
  <si>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</si>
  <si>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</si>
  <si>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</si>
  <si>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</si>
  <si>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</si>
  <si>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</si>
  <si>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</si>
  <si>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</si>
  <si>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</si>
  <si>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</si>
  <si>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</si>
  <si>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</si>
  <si>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</si>
  <si>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</si>
  <si>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</si>
  <si>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</si>
  <si>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</si>
  <si>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</si>
  <si>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</si>
  <si>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</si>
  <si>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</si>
  <si>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</si>
  <si>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</si>
  <si>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</si>
  <si>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</si>
  <si>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</si>
  <si>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</si>
  <si>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</si>
  <si>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</si>
  <si>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</si>
  <si>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</si>
  <si>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</si>
  <si>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</si>
  <si>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</si>
  <si>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</si>
  <si>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</si>
  <si>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</si>
  <si>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</si>
  <si>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</si>
  <si>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</si>
  <si>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</si>
  <si>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</si>
  <si>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</si>
  <si>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</si>
  <si>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</si>
  <si>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</si>
  <si>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</si>
  <si>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</si>
  <si>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</si>
  <si>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</si>
  <si>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</si>
  <si>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</si>
  <si>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</si>
  <si>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</si>
  <si>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</si>
  <si>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</si>
  <si>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</si>
  <si>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</si>
  <si>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</si>
  <si>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</si>
  <si>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</si>
  <si>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</si>
  <si>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</si>
  <si>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</si>
  <si>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</si>
  <si>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</si>
  <si>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</si>
  <si>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</si>
  <si>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</si>
  <si>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</si>
  <si>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</si>
  <si>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</si>
  <si>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</si>
  <si>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</si>
  <si>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</si>
  <si>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</si>
  <si>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</si>
  <si>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</si>
  <si>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</si>
  <si>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</si>
  <si>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</si>
  <si>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</si>
  <si>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</si>
  <si>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Lipyeat</t>
  </si>
  <si>
    <t>20220412SRT01</t>
  </si>
  <si>
    <t xml:space="preserve">The sample was slightly discoloured with no significant sediment </t>
  </si>
  <si>
    <t xml:space="preserve">The sample was clear with no significant sediment </t>
  </si>
  <si>
    <t xml:space="preserve">Think Water Marlborough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</si>
</sst>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44670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B4" sqref="B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210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44663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44670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6.8</v>
      </c>
      <c r="F9" s="92">
        <v>6.5</v>
      </c>
      <c r="G9" s="92">
        <v>6.9</v>
      </c>
      <c r="H9" s="92">
        <v>6.2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55</v>
      </c>
      <c r="F10" s="91">
        <v>40</v>
      </c>
      <c r="G10" s="91">
        <v>50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35</v>
      </c>
      <c r="F11" s="91">
        <v>45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17.422491838838486</v>
      </c>
      <c r="F12" s="93">
        <f t="shared" ref="F12:H12" si="0">2*(F10-(5*10^(F9-10)))/(1+(0.94*10^(F9-10)))*10^(6-F9)</f>
        <v>25.289703813199363</v>
      </c>
      <c r="G12" s="93">
        <f t="shared" si="0"/>
        <v>12.57886187750066</v>
      </c>
      <c r="H12" s="93">
        <f t="shared" si="0"/>
        <v>25.233534488246697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</v>
      </c>
      <c r="F13" s="92">
        <f>+F9+0.5+VLOOKUP(F10,LSI!$F$2:$G$25,2)+VLOOKUP(F11,LSI!$H$2:$I$25,2)-12.1</f>
        <v>-2.4000000000000004</v>
      </c>
      <c r="G13" s="92">
        <v>-2.6999999999999993</v>
      </c>
      <c r="H13" s="92">
        <v>-3.9000000000000004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0.02</v>
      </c>
      <c r="F14" s="91">
        <v>0.04</v>
      </c>
      <c r="G14" s="91">
        <v>0.06</v>
      </c>
      <c r="H14" s="91">
        <v>0.02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130</v>
      </c>
      <c r="F16" s="91">
        <v>110</v>
      </c>
      <c r="G16" s="91">
        <v>110</v>
      </c>
      <c r="H16" s="91">
        <v>120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44</v>
      </c>
      <c r="F17" s="91">
        <v>20</v>
      </c>
      <c r="G17" s="91">
        <v>14</v>
      </c>
      <c r="H17" s="91">
        <v>58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6</v>
      </c>
      <c r="F18" s="91">
        <v>8</v>
      </c>
      <c r="G18" s="91">
        <v>24</v>
      </c>
      <c r="H18" s="91">
        <v>23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17.8</v>
      </c>
      <c r="F19" s="92">
        <f t="shared" ref="F19:H19" si="1">F20/10</f>
        <v>15.8</v>
      </c>
      <c r="G19" s="92">
        <f t="shared" si="1"/>
        <v>14.8</v>
      </c>
      <c r="H19" s="92">
        <f t="shared" si="1"/>
        <v>16.8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178</v>
      </c>
      <c r="F20" s="93">
        <v>158</v>
      </c>
      <c r="G20" s="93">
        <v>148</v>
      </c>
      <c r="H20" s="93">
        <v>168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93.2</v>
      </c>
      <c r="F23" s="92">
        <v>93.5</v>
      </c>
      <c r="G23" s="92">
        <v>54.7</v>
      </c>
      <c r="H23" s="92">
        <v>97.8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44670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04AD327-90B7-4AD9-AFAA-323F008A0C05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www.w3.org/XML/1998/namespace"/>
    <ds:schemaRef ds:uri="a485ba0b-8b54-4b26-a1c0-8a4bc31186fb"/>
    <ds:schemaRef ds:uri="http://purl.org/dc/dcmitype/"/>
    <ds:schemaRef ds:uri="http://purl.org/dc/elements/1.1/"/>
    <ds:schemaRef ds:uri="http://schemas.microsoft.com/office/2006/documentManagement/types"/>
    <ds:schemaRef ds:uri="9e3d8395-3b78-4cee-bcbb-a4d4a59b9b21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2022-04-18T23:35:56Z</cp:lastPrinted>
  <dcterms:created xsi:type="dcterms:W3CDTF">2017-07-10T05:27:40Z</dcterms:created>
  <dcterms:modified xsi:type="dcterms:W3CDTF">2022-04-18T23:36:28Z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