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5 May\"/>
    </mc:Choice>
  </mc:AlternateContent>
  <xr:revisionPtr revIDLastSave="0" documentId="13_ncr:1_{3340B1A4-9DEB-413E-A86A-907888F83D9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F25" i="1"/>
  <c r="F26" i="1"/>
  <c r="E25" i="1"/>
  <c r="E26" i="1"/>
  <c r="I26" i="1"/>
  <c r="I25" i="1"/>
  <c r="H25" i="1"/>
  <c r="H26" i="1"/>
  <c r="J26" i="1"/>
  <c r="J25" i="1"/>
  <c r="K25" i="1"/>
  <c r="K26" i="1"/>
  <c r="G26" i="1"/>
  <c r="G25" i="1"/>
  <c r="D24" i="4"/>
  <c r="D25" i="4"/>
  <c r="J1" i="7"/>
  <c r="J1" i="18"/>
  <c r="J1" i="12"/>
  <c r="J1" i="9"/>
  <c r="J1" i="10"/>
  <c r="J1" i="1"/>
  <c r="J1" i="15"/>
  <c r="J1" i="13"/>
  <c r="J1" i="16"/>
  <c r="J1" i="11"/>
  <c r="J1" i="4"/>
  <c r="J1" i="14"/>
</calcChain>
</file>

<file path=xl/sharedStrings.xml><?xml version="1.0" encoding="utf-8"?>
<sst xmlns="http://schemas.openxmlformats.org/spreadsheetml/2006/main" count="1181" uniqueCount="213">
  <si>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</si>
  <si>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</si>
  <si>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</si>
  <si>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</si>
  <si>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</si>
  <si>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</si>
  <si>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</si>
  <si>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</si>
  <si>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</si>
  <si>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</si>
  <si>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</si>
  <si>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</si>
  <si>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</si>
  <si>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</si>
  <si>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</si>
  <si>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</si>
  <si>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</si>
  <si>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</si>
  <si>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</si>
  <si>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</si>
  <si>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</si>
  <si>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</si>
  <si>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</si>
  <si>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</si>
  <si>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</si>
  <si>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</si>
  <si>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</si>
  <si>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</si>
  <si>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</si>
  <si>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</si>
  <si>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</si>
  <si>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</si>
  <si>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</si>
  <si>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</si>
  <si>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</si>
  <si>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</si>
  <si>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</si>
  <si>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</si>
  <si>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</si>
  <si>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</si>
  <si>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</si>
  <si>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</si>
  <si>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</si>
  <si>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</si>
  <si>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</si>
  <si>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</si>
  <si>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</si>
  <si>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</si>
  <si>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</si>
  <si>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</si>
  <si>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</si>
  <si>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</si>
  <si>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</si>
  <si>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</si>
  <si>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</si>
  <si>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</si>
  <si>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</si>
  <si>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</si>
  <si>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</si>
  <si>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</si>
  <si>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</si>
  <si>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</si>
  <si>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</si>
  <si>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</si>
  <si>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</si>
  <si>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</si>
  <si>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</si>
  <si>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</si>
  <si>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</si>
  <si>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</si>
  <si>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</si>
  <si>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</si>
  <si>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</si>
  <si>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</si>
  <si>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</si>
  <si>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</si>
  <si>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</si>
  <si>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</si>
  <si>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</si>
  <si>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</si>
  <si>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</si>
  <si>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</si>
  <si>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</si>
  <si>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</si>
  <si>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</si>
  <si>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</si>
  <si>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</si>
  <si>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</si>
  <si>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</si>
  <si>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</si>
  <si>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</si>
  <si>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</si>
  <si>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</si>
  <si>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</si>
  <si>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</si>
  <si>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</si>
  <si>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</si>
  <si>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</si>
  <si>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</si>
  <si>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</si>
  <si>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</si>
  <si>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</si>
  <si>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</si>
  <si>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</si>
  <si>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</si>
  <si>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</si>
  <si>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</si>
  <si>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</si>
  <si>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</si>
  <si>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</si>
  <si>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</si>
  <si>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</si>
  <si>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</si>
  <si>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</si>
  <si>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</si>
  <si>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</si>
  <si>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</si>
  <si>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</si>
  <si>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</si>
  <si>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</si>
  <si>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</si>
  <si>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</si>
  <si>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</si>
  <si>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</si>
  <si>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</si>
  <si>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</si>
  <si>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</si>
  <si>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</si>
  <si>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</si>
  <si>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</si>
  <si>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</si>
  <si>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</si>
  <si>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</si>
  <si>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</si>
  <si>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</si>
  <si>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</si>
  <si>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</si>
  <si>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</si>
  <si>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</si>
  <si>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</si>
  <si>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</si>
  <si>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</si>
  <si>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</si>
  <si>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</si>
  <si>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</si>
  <si>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</si>
  <si>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</si>
  <si>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</si>
  <si>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</si>
  <si>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</si>
  <si>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</si>
  <si>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</si>
  <si>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</si>
  <si>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</si>
  <si>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</si>
  <si>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</si>
  <si>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</si>
  <si>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</si>
  <si>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</si>
  <si>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</si>
  <si>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</si>
  <si>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</si>
  <si>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</si>
  <si>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</si>
  <si>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</si>
  <si>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</si>
  <si>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</si>
  <si>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</si>
  <si>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</si>
  <si>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</si>
  <si>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</si>
  <si>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</si>
  <si>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</si>
  <si>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</si>
  <si>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</si>
  <si>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</si>
  <si>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</si>
  <si>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</si>
  <si>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</si>
  <si>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</si>
  <si>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</si>
  <si>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</si>
  <si>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</si>
  <si>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</si>
  <si>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</si>
  <si>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</si>
  <si>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</si>
  <si>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</si>
  <si>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</si>
  <si>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</si>
  <si>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</si>
  <si>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</si>
  <si>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</si>
  <si>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</si>
  <si>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</si>
  <si>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</si>
  <si>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</si>
  <si>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</si>
  <si>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</si>
  <si>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</si>
  <si>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</si>
  <si>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</si>
  <si>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</si>
  <si>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</si>
  <si>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</si>
  <si>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</si>
  <si>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 xml:space="preserve">Think Water Marlborough </t>
  </si>
  <si>
    <t>Orchard</t>
  </si>
  <si>
    <t>20220527SRT01</t>
  </si>
  <si>
    <t xml:space="preserve">The sample was discoloured with significant sediment </t>
  </si>
  <si>
    <t xml:space="preserve">The sample was slightly discoloured with significant sediment </t>
  </si>
  <si>
    <t xml:space="preserve">The sample was discoloured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</si>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</sst>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1" zoomScale="115" zoomScaleNormal="110" zoomScalePageLayoutView="115" workbookViewId="0">
      <selection activeCell="C32" sqref="C32:J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44708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6.8</v>
      </c>
      <c r="F9" s="92">
        <v>6.7</v>
      </c>
      <c r="G9" s="92">
        <v>6.8</v>
      </c>
      <c r="H9" s="92">
        <v>6.6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55</v>
      </c>
      <c r="F10" s="91">
        <v>45</v>
      </c>
      <c r="G10" s="91">
        <v>50</v>
      </c>
      <c r="H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25</v>
      </c>
      <c r="F11" s="91">
        <v>25</v>
      </c>
      <c r="G11" s="91">
        <v>5</v>
      </c>
      <c r="H11" s="91">
        <v>5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17.422491838838486</v>
      </c>
      <c r="F12" s="93">
        <f t="shared" ref="F12:H12" si="0">2*(F10-(5*10^(F9-10)))/(1+(0.94*10^(F9-10)))*10^(6-F9)</f>
        <v>17.9479052893786</v>
      </c>
      <c r="G12" s="93">
        <f t="shared" si="0"/>
        <v>15.838538089193928</v>
      </c>
      <c r="H12" s="93">
        <f t="shared" si="0"/>
        <v>7.5318407235172158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-2.0999999999999996</v>
      </c>
      <c r="F13" s="92">
        <f>+F9+0.5+VLOOKUP(F10,LSI!$F$2:$G$25,2)+VLOOKUP(F11,LSI!$H$2:$I$25,2)-12.1</f>
        <v>-2.2999999999999989</v>
      </c>
      <c r="G13" s="92">
        <v>-2.8000000000000007</v>
      </c>
      <c r="H13" s="92">
        <v>-3.7000000000000011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3.35</v>
      </c>
      <c r="F14" s="91">
        <v>2.4</v>
      </c>
      <c r="G14" s="91">
        <v>2.0499999999999998</v>
      </c>
      <c r="H14" s="91">
        <v>0.1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0.02</v>
      </c>
      <c r="F15" s="91">
        <v>0.02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160</v>
      </c>
      <c r="F16" s="91">
        <v>120</v>
      </c>
      <c r="G16" s="91">
        <v>120</v>
      </c>
      <c r="H16" s="91">
        <v>140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38</v>
      </c>
      <c r="F17" s="91">
        <v>23</v>
      </c>
      <c r="G17" s="91">
        <v>18</v>
      </c>
      <c r="H17" s="91">
        <v>64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18</v>
      </c>
      <c r="F18" s="91">
        <v>18</v>
      </c>
      <c r="G18" s="91">
        <v>40</v>
      </c>
      <c r="H18" s="91">
        <v>37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23.1</v>
      </c>
      <c r="F19" s="92">
        <f t="shared" ref="F19:H19" si="1">F20/10</f>
        <v>17.100000000000001</v>
      </c>
      <c r="G19" s="92">
        <f t="shared" si="1"/>
        <v>16</v>
      </c>
      <c r="H19" s="92">
        <f t="shared" si="1"/>
        <v>20.2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231</v>
      </c>
      <c r="F20" s="93">
        <v>171</v>
      </c>
      <c r="G20" s="93">
        <v>160</v>
      </c>
      <c r="H20" s="93">
        <v>202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52</v>
      </c>
      <c r="F21" s="92">
        <v>29.92</v>
      </c>
      <c r="G21" s="92">
        <v>31.74</v>
      </c>
      <c r="H21" s="92">
        <v>1.85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85.5</v>
      </c>
      <c r="F23" s="92">
        <v>89.4</v>
      </c>
      <c r="G23" s="92">
        <v>27.4</v>
      </c>
      <c r="H23" s="92">
        <v>96.6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210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211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212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44706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9e3d8395-3b78-4cee-bcbb-a4d4a59b9b21"/>
    <ds:schemaRef ds:uri="a485ba0b-8b54-4b26-a1c0-8a4bc31186fb"/>
    <ds:schemaRef ds:uri="http://purl.org/dc/elements/1.1/"/>
    <ds:schemaRef ds:uri="http://schemas.microsoft.com/office/infopath/2007/PartnerControls"/>
    <ds:schemaRef ds:uri="http://purl.org/dc/dcmitype/"/>
    <ds:schemaRef ds:uri="http://schemas.microsoft.com/sharepoint/v3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7F6F8-BAA5-4EF8-A2A7-B1C4D4C0C4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2022-05-29T23:14:34Z</cp:lastPrinted>
  <dcterms:created xsi:type="dcterms:W3CDTF">2017-07-10T05:27:40Z</dcterms:created>
  <dcterms:modified xsi:type="dcterms:W3CDTF">2022-05-29T23:14:47Z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