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F037344D-10A6-4926-BC99-E06FCBCB207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 l="1"/>
  <c r="H25" i="1"/>
  <c r="K25" i="1"/>
  <c r="K26" i="1"/>
  <c r="D24" i="4"/>
  <c r="D25" i="4"/>
  <c r="F25" i="1"/>
  <c r="F26" i="1"/>
  <c r="J26" i="1"/>
  <c r="J25" i="1"/>
  <c r="E25" i="1"/>
  <c r="E26" i="1"/>
  <c r="G26" i="1"/>
  <c r="G25" i="1"/>
  <c r="I25" i="1"/>
  <c r="I26" i="1"/>
  <c r="J1" i="9"/>
  <c r="J1" i="15"/>
  <c r="J1" i="7"/>
  <c r="J1" i="12"/>
  <c r="J1" i="14"/>
  <c r="J1" i="18"/>
  <c r="J1" i="13"/>
  <c r="J1" i="11"/>
  <c r="J1" i="16"/>
  <c r="J1" i="10"/>
  <c r="J1" i="4"/>
  <c r="J1" i="1"/>
</calcChain>
</file>

<file path=xl/sharedStrings.xml><?xml version="1.0" encoding="utf-8"?>
<sst xmlns="http://schemas.openxmlformats.org/spreadsheetml/2006/main" count="1182" uniqueCount="212">
  <si>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</si>
  <si>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</si>
  <si>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</si>
  <si>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</si>
  <si>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</si>
  <si>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</si>
  <si>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</si>
  <si>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</si>
  <si>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</si>
  <si>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</si>
  <si>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</si>
  <si>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</si>
  <si>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</si>
  <si>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</si>
  <si>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</si>
  <si>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</si>
  <si>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</si>
  <si>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</si>
  <si>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</si>
  <si>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</si>
  <si>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</si>
  <si>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</si>
  <si>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</si>
  <si>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</si>
  <si>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</si>
  <si>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</si>
  <si>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</si>
  <si>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</si>
  <si>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</si>
  <si>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</si>
  <si>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</si>
  <si>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</si>
  <si>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</si>
  <si>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</si>
  <si>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</si>
  <si>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</si>
  <si>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</si>
  <si>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</si>
  <si>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</si>
  <si>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</si>
  <si>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</si>
  <si>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</si>
  <si>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</si>
  <si>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</si>
  <si>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</si>
  <si>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</si>
  <si>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</si>
  <si>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</si>
  <si>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</si>
  <si>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</si>
  <si>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</si>
  <si>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</si>
  <si>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</si>
  <si>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</si>
  <si>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</si>
  <si>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</si>
  <si>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</si>
  <si>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</si>
  <si>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</si>
  <si>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</si>
  <si>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</si>
  <si>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</si>
  <si>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</si>
  <si>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</si>
  <si>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</si>
  <si>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</si>
  <si>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</si>
  <si>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</si>
  <si>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</si>
  <si>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</si>
  <si>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</si>
  <si>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</si>
  <si>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</si>
  <si>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</si>
  <si>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</si>
  <si>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</si>
  <si>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</si>
  <si>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</si>
  <si>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</si>
  <si>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</si>
  <si>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</si>
  <si>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</si>
  <si>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</si>
  <si>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</si>
  <si>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</si>
  <si>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</si>
  <si>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</si>
  <si>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</si>
  <si>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</si>
  <si>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</si>
  <si>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</si>
  <si>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</si>
  <si>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</si>
  <si>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</si>
  <si>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</si>
  <si>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</si>
  <si>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</si>
  <si>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</si>
  <si>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</si>
  <si>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</si>
  <si>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</si>
  <si>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</si>
  <si>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</si>
  <si>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</si>
  <si>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</si>
  <si>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</si>
  <si>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</si>
  <si>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</si>
  <si>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</si>
  <si>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</si>
  <si>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</si>
  <si>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</si>
  <si>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</si>
  <si>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</si>
  <si>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</si>
  <si>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</si>
  <si>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</si>
  <si>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</si>
  <si>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</si>
  <si>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</si>
  <si>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</si>
  <si>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</si>
  <si>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</si>
  <si>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</si>
  <si>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</si>
  <si>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</si>
  <si>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</si>
  <si>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</si>
  <si>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</si>
  <si>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</si>
  <si>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</si>
  <si>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</si>
  <si>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</si>
  <si>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</si>
  <si>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</si>
  <si>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</si>
  <si>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</si>
  <si>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</si>
  <si>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</si>
  <si>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</si>
  <si>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</si>
  <si>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</si>
  <si>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</si>
  <si>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</si>
  <si>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</si>
  <si>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</si>
  <si>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</si>
  <si>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</si>
  <si>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</si>
  <si>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</si>
  <si>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</si>
  <si>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</si>
  <si>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</si>
  <si>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</si>
  <si>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</si>
  <si>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</si>
  <si>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</si>
  <si>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</si>
  <si>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</si>
  <si>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</si>
  <si>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</si>
  <si>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</si>
  <si>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</si>
  <si>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</si>
  <si>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</si>
  <si>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</si>
  <si>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</si>
  <si>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</si>
  <si>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</si>
  <si>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</si>
  <si>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</si>
  <si>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</si>
  <si>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</si>
  <si>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</si>
  <si>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</si>
  <si>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</si>
  <si>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</si>
  <si>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</si>
  <si>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</si>
  <si>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</si>
  <si>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</si>
  <si>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</si>
  <si>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</si>
  <si>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</si>
  <si>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</si>
  <si>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</si>
  <si>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</si>
  <si>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</si>
  <si>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</si>
  <si>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</si>
  <si>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</si>
  <si>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</si>
  <si>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</si>
  <si>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</si>
  <si>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</si>
  <si>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</si>
  <si>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</si>
  <si>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</si>
  <si>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</si>
  <si>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</si>
  <si>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</si>
  <si>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</si>
  <si>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</si>
  <si>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</si>
  <si>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</si>
  <si>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</si>
  <si>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Pump &amp; Filtration Services</t>
  </si>
  <si>
    <t>Pakiri Motor Camp</t>
  </si>
  <si>
    <t>20220607SRT01</t>
  </si>
  <si>
    <t xml:space="preserve">The sample was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</si>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</sst>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15" zoomScaleNormal="110" zoomScalePageLayoutView="115" workbookViewId="0">
      <selection activeCell="H12" sqref="H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44719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7.4</v>
      </c>
      <c r="F9" s="92">
        <v>7.2</v>
      </c>
      <c r="G9" s="92">
        <v>7.3</v>
      </c>
      <c r="H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195</v>
      </c>
      <c r="F10" s="91">
        <v>205</v>
      </c>
      <c r="G10" s="91">
        <v>180</v>
      </c>
      <c r="H10" s="91">
        <v>150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470</v>
      </c>
      <c r="F11" s="91">
        <v>430</v>
      </c>
      <c r="G11" s="91">
        <v>5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15.488608363905646</v>
      </c>
      <c r="F12" s="93">
        <f t="shared" ref="F12:H12" si="0">2*(F10-(5*10^(F9-10)))/(1+(0.94*10^(F9-10)))*10^(6-F9)</f>
        <v>25.829769942735535</v>
      </c>
      <c r="G12" s="93">
        <f t="shared" si="0"/>
        <v>18.007965632298149</v>
      </c>
      <c r="H12" s="93">
        <f t="shared" si="0"/>
        <v>15.006471672254373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0.20000000000000107</v>
      </c>
      <c r="F13" s="92">
        <f>+F9+0.5+VLOOKUP(F10,LSI!$F$2:$G$25,2)+VLOOKUP(F11,LSI!$H$2:$I$25,2)-12.1</f>
        <v>9.9999999999999645E-2</v>
      </c>
      <c r="G13" s="92">
        <f>+G9+0.5+VLOOKUP(G10,LSI!$F$2:$G$25,2)+VLOOKUP(G11,LSI!$H$2:$I$25,2)-12.1</f>
        <v>-1.8000000000000007</v>
      </c>
      <c r="H13" s="92">
        <v>-1.8000000000000007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2.6</v>
      </c>
      <c r="F14" s="91">
        <v>1.42</v>
      </c>
      <c r="G14" s="91">
        <v>1.1200000000000001</v>
      </c>
      <c r="H14" s="91">
        <v>0.28999999999999998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0.25</v>
      </c>
      <c r="F15" s="91">
        <v>0.2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1330</v>
      </c>
      <c r="F16" s="91">
        <v>1330</v>
      </c>
      <c r="G16" s="91">
        <v>1400</v>
      </c>
      <c r="H16" s="91">
        <v>1360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122">
        <v>500</v>
      </c>
      <c r="F17" s="122">
        <v>500</v>
      </c>
      <c r="G17" s="122">
        <v>500</v>
      </c>
      <c r="H17" s="122">
        <v>500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190</v>
      </c>
      <c r="F18" s="91">
        <v>190</v>
      </c>
      <c r="G18" s="91">
        <v>550</v>
      </c>
      <c r="H18" s="91">
        <v>490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187.7</v>
      </c>
      <c r="F19" s="92">
        <f t="shared" ref="F19:H19" si="1">F20/10</f>
        <v>187.5</v>
      </c>
      <c r="G19" s="92">
        <f t="shared" si="1"/>
        <v>197.6</v>
      </c>
      <c r="H19" s="92">
        <f t="shared" si="1"/>
        <v>191.9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1877</v>
      </c>
      <c r="F20" s="93">
        <v>1875</v>
      </c>
      <c r="G20" s="93">
        <v>1976</v>
      </c>
      <c r="H20" s="93">
        <v>1919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34.18</v>
      </c>
      <c r="F21" s="92">
        <v>17.940000000000001</v>
      </c>
      <c r="G21" s="92">
        <v>0.6</v>
      </c>
      <c r="H21" s="92">
        <v>1.36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78.099999999999994</v>
      </c>
      <c r="F23" s="92">
        <v>86.3</v>
      </c>
      <c r="G23" s="92">
        <v>2.6</v>
      </c>
      <c r="H23" s="92">
        <v>83.6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44716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78890C-A784-43ED-98AB-3AEAD48FD356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2022-06-09T04:33:25Z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