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F6AAE5D5-1B89-432C-9422-A707F749CA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K25" i="1"/>
  <c r="K26" i="1"/>
  <c r="D24" i="4"/>
  <c r="D25" i="4"/>
  <c r="J25" i="1"/>
  <c r="J26" i="1"/>
  <c r="H26" i="1"/>
  <c r="H25" i="1"/>
  <c r="I25" i="1"/>
  <c r="I26" i="1"/>
  <c r="E26" i="1"/>
  <c r="E25" i="1"/>
  <c r="F26" i="1"/>
  <c r="F25" i="1"/>
  <c r="G26" i="1"/>
  <c r="G25" i="1"/>
  <c r="J1" i="7"/>
  <c r="J1" i="18"/>
  <c r="J1" i="13"/>
  <c r="J1" i="11"/>
  <c r="J1" i="14"/>
  <c r="J1" i="16"/>
  <c r="J1" i="9"/>
  <c r="J1" i="10"/>
  <c r="J1" i="12"/>
  <c r="J1" i="1"/>
  <c r="J1" i="4"/>
  <c r="J1" i="15"/>
</calcChain>
</file>

<file path=xl/sharedStrings.xml><?xml version="1.0" encoding="utf-8"?>
<sst xmlns="http://schemas.openxmlformats.org/spreadsheetml/2006/main" count="1187" uniqueCount="212">
  <si>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</si>
  <si>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</si>
  <si>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</si>
  <si>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</si>
  <si>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</si>
  <si>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</si>
  <si>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</si>
  <si>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</si>
  <si>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</si>
  <si>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</si>
  <si>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</si>
  <si>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</si>
  <si>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</si>
  <si>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</si>
  <si>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</si>
  <si>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</si>
  <si>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</si>
  <si>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</si>
  <si>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</si>
  <si>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</si>
  <si>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</si>
  <si>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</si>
  <si>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</si>
  <si>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</si>
  <si>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</si>
  <si>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</si>
  <si>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</si>
  <si>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</si>
  <si>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</si>
  <si>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</si>
  <si>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</si>
  <si>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</si>
  <si>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</si>
  <si>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</si>
  <si>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</si>
  <si>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</si>
  <si>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</si>
  <si>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</si>
  <si>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</si>
  <si>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</si>
  <si>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</si>
  <si>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</si>
  <si>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</si>
  <si>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</si>
  <si>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</si>
  <si>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</si>
  <si>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</si>
  <si>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</si>
  <si>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</si>
  <si>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</si>
  <si>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</si>
  <si>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</si>
  <si>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</si>
  <si>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</si>
  <si>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</si>
  <si>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</si>
  <si>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</si>
  <si>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</si>
  <si>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</si>
  <si>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</si>
  <si>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</si>
  <si>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</si>
  <si>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</si>
  <si>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</si>
  <si>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</si>
  <si>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</si>
  <si>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</si>
  <si>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</si>
  <si>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</si>
  <si>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</si>
  <si>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</si>
  <si>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</si>
  <si>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</si>
  <si>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</si>
  <si>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</si>
  <si>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</si>
  <si>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</si>
  <si>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</si>
  <si>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</si>
  <si>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</si>
  <si>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</si>
  <si>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</si>
  <si>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</si>
  <si>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</si>
  <si>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</si>
  <si>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</si>
  <si>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</si>
  <si>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</si>
  <si>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</si>
  <si>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</si>
  <si>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</si>
  <si>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</si>
  <si>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</si>
  <si>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</si>
  <si>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</si>
  <si>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</si>
  <si>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</si>
  <si>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</si>
  <si>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</si>
  <si>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</si>
  <si>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</si>
  <si>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</si>
  <si>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</si>
  <si>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</si>
  <si>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</si>
  <si>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</si>
  <si>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</si>
  <si>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</si>
  <si>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</si>
  <si>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</si>
  <si>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</si>
  <si>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</si>
  <si>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</si>
  <si>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</si>
  <si>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</si>
  <si>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</si>
  <si>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</si>
  <si>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</si>
  <si>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</si>
  <si>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</si>
  <si>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</si>
  <si>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</si>
  <si>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</si>
  <si>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</si>
  <si>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</si>
  <si>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</si>
  <si>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</si>
  <si>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</si>
  <si>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</si>
  <si>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</si>
  <si>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</si>
  <si>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</si>
  <si>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</si>
  <si>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</si>
  <si>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</si>
  <si>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</si>
  <si>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</si>
  <si>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</si>
  <si>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</si>
  <si>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</si>
  <si>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</si>
  <si>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</si>
  <si>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</si>
  <si>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</si>
  <si>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</si>
  <si>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</si>
  <si>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</si>
  <si>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</si>
  <si>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</si>
  <si>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</si>
  <si>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</si>
  <si>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</si>
  <si>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</si>
  <si>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</si>
  <si>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</si>
  <si>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</si>
  <si>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</si>
  <si>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</si>
  <si>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</si>
  <si>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</si>
  <si>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</si>
  <si>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</si>
  <si>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</si>
  <si>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</si>
  <si>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</si>
  <si>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</si>
  <si>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</si>
  <si>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</si>
  <si>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</si>
  <si>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</si>
  <si>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</si>
  <si>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</si>
  <si>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</si>
  <si>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</si>
  <si>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</si>
  <si>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</si>
  <si>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</si>
  <si>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</si>
  <si>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</si>
  <si>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</si>
  <si>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</si>
  <si>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</si>
  <si>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</si>
  <si>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</si>
  <si>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</si>
  <si>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</si>
  <si>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</si>
  <si>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</si>
  <si>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</si>
  <si>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</si>
  <si>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</si>
  <si>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</si>
  <si>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</si>
  <si>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</si>
  <si>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</si>
  <si>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</si>
  <si>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</si>
  <si>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</si>
  <si>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</si>
  <si>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</si>
  <si>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</si>
  <si>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</si>
  <si>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</si>
  <si>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</si>
  <si>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</si>
  <si>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</si>
  <si>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Coal Creek Plastics</t>
  </si>
  <si>
    <t>Onslow</t>
  </si>
  <si>
    <t>20220622SRT02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</si>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</sst>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44734</v>
      </c>
    </row>
    <row r="5" spans="1:10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7.8</v>
      </c>
      <c r="F9" s="92">
        <v>8.3000000000000007</v>
      </c>
      <c r="G9" s="92">
        <v>8.4</v>
      </c>
      <c r="H9" s="92">
        <v>8.5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</v>
      </c>
      <c r="F10" s="91">
        <v>15</v>
      </c>
      <c r="G10" s="91">
        <v>20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15</v>
      </c>
      <c r="F11" s="91">
        <v>10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 t="s">
        <v>39</v>
      </c>
      <c r="F12" s="93" t="s">
        <v>39</v>
      </c>
      <c r="G12" s="93">
        <f t="shared" ref="F12:H12" si="0">2*(G10-(5*10^(G9-10)))/(1+(0.94*10^(G9-10)))*10^(6-G9)</f>
        <v>0.15459266751631476</v>
      </c>
      <c r="H12" s="93">
        <f t="shared" si="0"/>
        <v>0.12186851483645013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-2.1999999999999993</v>
      </c>
      <c r="F13" s="92">
        <f>+F9+0.5+VLOOKUP(F10,LSI!$F$2:$G$25,2)+VLOOKUP(F11,LSI!$H$2:$I$25,2)-12.1</f>
        <v>-1.8999999999999986</v>
      </c>
      <c r="G13" s="92">
        <v>-1.6999999999999993</v>
      </c>
      <c r="H13" s="92">
        <v>-1.5999999999999996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0.62</v>
      </c>
      <c r="F14" s="91">
        <v>0.6</v>
      </c>
      <c r="G14" s="91">
        <v>0.55000000000000004</v>
      </c>
      <c r="H14" s="91">
        <v>0.05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30</v>
      </c>
      <c r="F16" s="91">
        <v>40</v>
      </c>
      <c r="G16" s="91">
        <v>30</v>
      </c>
      <c r="H16" s="91">
        <v>50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</v>
      </c>
      <c r="F17" s="91">
        <v>9</v>
      </c>
      <c r="G17" s="91">
        <v>8</v>
      </c>
      <c r="H17" s="91">
        <v>20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5</v>
      </c>
      <c r="F18" s="91">
        <v>4</v>
      </c>
      <c r="G18" s="91">
        <v>5</v>
      </c>
      <c r="H18" s="91">
        <v>11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3.6</v>
      </c>
      <c r="F19" s="92">
        <f t="shared" ref="F19:H19" si="1">F20/10</f>
        <v>6</v>
      </c>
      <c r="G19" s="92">
        <f t="shared" si="1"/>
        <v>4.3</v>
      </c>
      <c r="H19" s="92">
        <f t="shared" si="1"/>
        <v>6.7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36</v>
      </c>
      <c r="F20" s="93">
        <v>60</v>
      </c>
      <c r="G20" s="93">
        <v>43</v>
      </c>
      <c r="H20" s="93">
        <v>67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6.95</v>
      </c>
      <c r="F21" s="92">
        <v>7.42</v>
      </c>
      <c r="G21" s="92">
        <v>4.6900000000000004</v>
      </c>
      <c r="H21" s="92">
        <v>0.99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63</v>
      </c>
      <c r="F23" s="92">
        <v>62.4</v>
      </c>
      <c r="G23" s="92">
        <v>53.3</v>
      </c>
      <c r="H23" s="92">
        <v>97.4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44739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93591F-AC54-4383-8D6B-457EAE801E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2022-06-26T21:19:48Z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