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25F1AC7C-1541-49D8-9E1D-E391DFE6A3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F13" i="9"/>
  <c r="E13" i="9"/>
  <c r="H12" i="9"/>
  <c r="G12" i="9"/>
  <c r="F12" i="9"/>
  <c r="E12" i="9"/>
  <c r="J5" i="9"/>
  <c r="J4" i="4" l="1"/>
  <c r="J4" i="10"/>
  <c r="J4" i="1"/>
  <c r="J4" i="7"/>
  <c r="J4" i="18"/>
  <c r="J5" i="4"/>
  <c r="J5" i="10"/>
  <c r="J5" i="1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F25" i="1"/>
  <c r="F26" i="1"/>
  <c r="K26" i="1"/>
  <c r="K25" i="1"/>
  <c r="J25" i="1"/>
  <c r="J26" i="1"/>
  <c r="G26" i="1"/>
  <c r="G25" i="1"/>
  <c r="E26" i="1"/>
  <c r="E25" i="1"/>
  <c r="H26" i="1"/>
  <c r="H25" i="1"/>
  <c r="I26" i="1"/>
  <c r="I25" i="1"/>
  <c r="D25" i="4"/>
  <c r="D24" i="4"/>
  <c r="J1" i="15"/>
  <c r="J1" i="10"/>
  <c r="J1" i="1"/>
  <c r="J1" i="13"/>
  <c r="J1" i="18"/>
  <c r="J1" i="12"/>
  <c r="J1" i="9"/>
  <c r="J1" i="16"/>
  <c r="J1" i="11"/>
  <c r="J1" i="7"/>
  <c r="J1" i="4"/>
  <c r="J1" i="14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<sst xmlns="http://schemas.openxmlformats.org/spreadsheetml/2006/main" count="1183" uniqueCount="212">
  <si>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</si>
  <si>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</si>
  <si>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</si>
  <si>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</si>
  <si>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</si>
  <si>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</si>
  <si>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</si>
  <si>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</si>
  <si>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</si>
  <si>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</si>
  <si>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</si>
  <si>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</si>
  <si>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</si>
  <si>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</si>
  <si>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</si>
  <si>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</si>
  <si>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</si>
  <si>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</si>
  <si>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</si>
  <si>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</si>
  <si>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</si>
  <si>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</si>
  <si>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</si>
  <si>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</si>
  <si>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</si>
  <si>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</si>
  <si>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</si>
  <si>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</si>
  <si>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</si>
  <si>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</si>
  <si>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</si>
  <si>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</si>
  <si>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</si>
  <si>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</si>
  <si>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</si>
  <si>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</si>
  <si>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</si>
  <si>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</si>
  <si>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</si>
  <si>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</si>
  <si>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</si>
  <si>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</si>
  <si>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</si>
  <si>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</si>
  <si>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</si>
  <si>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</si>
  <si>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</si>
  <si>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</si>
  <si>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</si>
  <si>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</si>
  <si>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</si>
  <si>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</si>
  <si>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</si>
  <si>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</si>
  <si>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</si>
  <si>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</si>
  <si>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</si>
  <si>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</si>
  <si>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</si>
  <si>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</si>
  <si>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</si>
  <si>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</si>
  <si>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</si>
  <si>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</si>
  <si>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</si>
  <si>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</si>
  <si>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</si>
  <si>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</si>
  <si>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</si>
  <si>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</si>
  <si>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</si>
  <si>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</si>
  <si>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</si>
  <si>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</si>
  <si>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</si>
  <si>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</si>
  <si>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</si>
  <si>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</si>
  <si>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</si>
  <si>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</si>
  <si>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</si>
  <si>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</si>
  <si>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</si>
  <si>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</si>
  <si>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</si>
  <si>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</si>
  <si>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</si>
  <si>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</si>
  <si>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</si>
  <si>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</si>
  <si>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</si>
  <si>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</si>
  <si>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</si>
  <si>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</si>
  <si>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</si>
  <si>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</si>
  <si>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</si>
  <si>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</si>
  <si>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</si>
  <si>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</si>
  <si>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</si>
  <si>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</si>
  <si>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</si>
  <si>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</si>
  <si>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</si>
  <si>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</si>
  <si>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</si>
  <si>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</si>
  <si>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</si>
  <si>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</si>
  <si>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</si>
  <si>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</si>
  <si>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</si>
  <si>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</si>
  <si>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</si>
  <si>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</si>
  <si>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</si>
  <si>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</si>
  <si>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</si>
  <si>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</si>
  <si>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</si>
  <si>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</si>
  <si>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</si>
  <si>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</si>
  <si>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</si>
  <si>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</si>
  <si>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</si>
  <si>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</si>
  <si>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</si>
  <si>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</si>
  <si>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</si>
  <si>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</si>
  <si>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</si>
  <si>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</si>
  <si>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</si>
  <si>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</si>
  <si>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</si>
  <si>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</si>
  <si>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</si>
  <si>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</si>
  <si>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</si>
  <si>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</si>
  <si>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</si>
  <si>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</si>
  <si>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</si>
  <si>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</si>
  <si>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</si>
  <si>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</si>
  <si>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</si>
  <si>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</si>
  <si>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</si>
  <si>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</si>
  <si>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</si>
  <si>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</si>
  <si>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</si>
  <si>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</si>
  <si>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</si>
  <si>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</si>
  <si>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</si>
  <si>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</si>
  <si>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</si>
  <si>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</si>
  <si>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</si>
  <si>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</si>
  <si>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</si>
  <si>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</si>
  <si>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</si>
  <si>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</si>
  <si>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</si>
  <si>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</si>
  <si>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</si>
  <si>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</si>
  <si>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</si>
  <si>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</si>
  <si>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</si>
  <si>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</si>
  <si>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</si>
  <si>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</si>
  <si>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</si>
  <si>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</si>
  <si>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</si>
  <si>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</si>
  <si>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</si>
  <si>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</si>
  <si>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</si>
  <si>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</si>
  <si>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</si>
  <si>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</si>
  <si>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</si>
  <si>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</si>
  <si>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</si>
  <si>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</si>
  <si>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</si>
  <si>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</si>
  <si>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</si>
  <si>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</si>
  <si>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</si>
  <si>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</si>
  <si>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</si>
  <si>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</si>
  <si>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</si>
  <si>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</si>
  <si>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</si>
  <si>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</si>
  <si>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</si>
  <si>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</si>
  <si>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Clements</t>
  </si>
  <si>
    <t>Pump &amp; Electrical Services</t>
  </si>
  <si>
    <t>20220809SRT01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</si>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</sst>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20220802CHM03%20Dealer%20-Bore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15" zoomScaleNormal="110" zoomScalePageLayoutView="115" workbookViewId="0">
      <selection activeCell="J23" sqref="J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207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44782</v>
      </c>
    </row>
    <row r="5" spans="1:10" ht="14.4">
      <c r="B5" s="79" t="s">
        <v>131</v>
      </c>
      <c r="C5" s="80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6.7</v>
      </c>
      <c r="G9" s="92">
        <v>6.7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460</v>
      </c>
      <c r="F10" s="91">
        <v>360</v>
      </c>
      <c r="G10" s="91">
        <v>340</v>
      </c>
      <c r="H10" s="91">
        <v>225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225</v>
      </c>
      <c r="F11" s="91">
        <v>145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46.021909259373395</v>
      </c>
      <c r="F12" s="93">
        <f t="shared" ref="F12:H12" si="0">2*(F10-(5*10^(F9-10)))/(1+(0.94*10^(F9-10)))*10^(6-F9)</f>
        <v>143.59023901876972</v>
      </c>
      <c r="G12" s="93">
        <f t="shared" si="0"/>
        <v>135.61294798833219</v>
      </c>
      <c r="H12" s="93">
        <f t="shared" si="0"/>
        <v>112.99160561562771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+E9+0.5+VLOOKUP(E10,[3]LSI!$F$2:$G$25,2)+VLOOKUP(E11,[3]LSI!$H$2:$I$25,2)-12.1</f>
        <v>0.20000000000000107</v>
      </c>
      <c r="F13" s="92">
        <f>+F9+0.5+VLOOKUP(F10,[3]LSI!$F$2:$G$25,2)+VLOOKUP(F11,[3]LSI!$H$2:$I$25,2)-12.1</f>
        <v>-0.69999999999999929</v>
      </c>
      <c r="G13" s="92">
        <v>-2.0999999999999996</v>
      </c>
      <c r="H13" s="92">
        <v>-2.4000000000000004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2.85</v>
      </c>
      <c r="F14" s="91">
        <v>7.2</v>
      </c>
      <c r="G14" s="91">
        <v>0.32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0.09</v>
      </c>
      <c r="F15" s="91">
        <v>7.0000000000000007E-2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1120</v>
      </c>
      <c r="F16" s="91">
        <v>1180</v>
      </c>
      <c r="G16" s="91">
        <v>1200</v>
      </c>
      <c r="H16" s="91">
        <v>1220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220</v>
      </c>
      <c r="F17" s="91">
        <v>375</v>
      </c>
      <c r="G17" s="91">
        <v>350</v>
      </c>
      <c r="H17" s="91">
        <v>425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320</v>
      </c>
      <c r="F18" s="91">
        <v>370</v>
      </c>
      <c r="G18" s="91">
        <v>500</v>
      </c>
      <c r="H18" s="91">
        <v>490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157.80000000000001</v>
      </c>
      <c r="F19" s="92">
        <f t="shared" ref="F19:H19" si="1">F20/10</f>
        <v>166.3</v>
      </c>
      <c r="G19" s="92">
        <f t="shared" si="1"/>
        <v>169.1</v>
      </c>
      <c r="H19" s="92">
        <f t="shared" si="1"/>
        <v>171.9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1578</v>
      </c>
      <c r="F20" s="93">
        <v>1663</v>
      </c>
      <c r="G20" s="93">
        <v>1691</v>
      </c>
      <c r="H20" s="93">
        <v>1719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28.9</v>
      </c>
      <c r="F21" s="92">
        <v>28.5</v>
      </c>
      <c r="G21" s="92">
        <v>6.15</v>
      </c>
      <c r="H21" s="92">
        <v>2.3199999999999998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20.2</v>
      </c>
      <c r="F23" s="92">
        <v>17.2</v>
      </c>
      <c r="G23" s="92">
        <v>37.799999999999997</v>
      </c>
      <c r="H23" s="92">
        <v>90.6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21E6195A-B212-467C-9FA2-B25ED2124181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C25B32-0093-480F-B425-AB3D426BA2E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9e3d8395-3b78-4cee-bcbb-a4d4a59b9b21"/>
    <ds:schemaRef ds:uri="a485ba0b-8b54-4b26-a1c0-8a4bc31186f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2022-08-10T00:52:27Z</cp:lastPrinted>
  <dcterms:created xsi:type="dcterms:W3CDTF">2017-07-10T05:27:40Z</dcterms:created>
  <dcterms:modified xsi:type="dcterms:W3CDTF">2022-08-10T00:52:39Z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