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8 August\"/>
    </mc:Choice>
  </mc:AlternateContent>
  <xr:revisionPtr revIDLastSave="0" documentId="13_ncr:1_{AE8C6B3F-9AAD-4AA1-8040-49C97584B94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G13" i="9"/>
  <c r="H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J26" i="1" l="1"/>
  <c r="J25" i="1"/>
  <c r="I26" i="1"/>
  <c r="I25" i="1"/>
  <c r="H25" i="1"/>
  <c r="H26" i="1"/>
  <c r="E25" i="1"/>
  <c r="E26" i="1"/>
  <c r="D25" i="4"/>
  <c r="D24" i="4"/>
  <c r="K26" i="1"/>
  <c r="K25" i="1"/>
  <c r="G26" i="1"/>
  <c r="G25" i="1"/>
  <c r="F26" i="1"/>
  <c r="F25" i="1"/>
  <c r="J1" i="12"/>
  <c r="J1" i="10"/>
  <c r="J1" i="14"/>
  <c r="J1" i="11"/>
  <c r="J1" i="7"/>
  <c r="J1" i="9"/>
  <c r="J1" i="13"/>
  <c r="J1" i="1"/>
  <c r="J1" i="15"/>
  <c r="J1" i="18"/>
  <c r="J1" i="4"/>
  <c r="J1" i="16"/>
</calcChain>
</file>

<file path=xl/sharedStrings.xml><?xml version="1.0" encoding="utf-8"?>
<sst xmlns="http://schemas.openxmlformats.org/spreadsheetml/2006/main" count="1181" uniqueCount="211">
  <si>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</si>
  <si>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</si>
  <si>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</si>
  <si>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</si>
  <si>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</si>
  <si>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</si>
  <si>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</si>
  <si>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</si>
  <si>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</si>
  <si>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</si>
  <si>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</si>
  <si>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</si>
  <si>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</si>
  <si>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</si>
  <si>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</si>
  <si>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</si>
  <si>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</si>
  <si>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</si>
  <si>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</si>
  <si>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</si>
  <si>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</si>
  <si>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</si>
  <si>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</si>
  <si>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</si>
  <si>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</si>
  <si>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</si>
  <si>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</si>
  <si>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</si>
  <si>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</si>
  <si>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</si>
  <si>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</si>
  <si>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</si>
  <si>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</si>
  <si>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</si>
  <si>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</si>
  <si>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</si>
  <si>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</si>
  <si>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</si>
  <si>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</si>
  <si>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</si>
  <si>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</si>
  <si>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</si>
  <si>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</si>
  <si>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</si>
  <si>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</si>
  <si>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</si>
  <si>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</si>
  <si>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</si>
  <si>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</si>
  <si>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</si>
  <si>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</si>
  <si>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</si>
  <si>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</si>
  <si>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</si>
  <si>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</si>
  <si>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</si>
  <si>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</si>
  <si>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</si>
  <si>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</si>
  <si>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</si>
  <si>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</si>
  <si>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</si>
  <si>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</si>
  <si>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</si>
  <si>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</si>
  <si>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</si>
  <si>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</si>
  <si>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</si>
  <si>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</si>
  <si>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</si>
  <si>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</si>
  <si>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</si>
  <si>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</si>
  <si>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</si>
  <si>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</si>
  <si>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</si>
  <si>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</si>
  <si>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</si>
  <si>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</si>
  <si>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</si>
  <si>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</si>
  <si>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</si>
  <si>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</si>
  <si>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</si>
  <si>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</si>
  <si>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</si>
  <si>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</si>
  <si>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</si>
  <si>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</si>
  <si>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</si>
  <si>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</si>
  <si>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</si>
  <si>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</si>
  <si>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</si>
  <si>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</si>
  <si>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</si>
  <si>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</si>
  <si>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</si>
  <si>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</si>
  <si>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</si>
  <si>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</si>
  <si>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</si>
  <si>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</si>
  <si>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</si>
  <si>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</si>
  <si>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</si>
  <si>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</si>
  <si>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</si>
  <si>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</si>
  <si>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</si>
  <si>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</si>
  <si>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</si>
  <si>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</si>
  <si>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</si>
  <si>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</si>
  <si>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</si>
  <si>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</si>
  <si>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</si>
  <si>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</si>
  <si>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</si>
  <si>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</si>
  <si>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</si>
  <si>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</si>
  <si>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</si>
  <si>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</si>
  <si>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</si>
  <si>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</si>
  <si>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</si>
  <si>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</si>
  <si>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</si>
  <si>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</si>
  <si>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</si>
  <si>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</si>
  <si>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</si>
  <si>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</si>
  <si>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</si>
  <si>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</si>
  <si>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</si>
  <si>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</si>
  <si>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</si>
  <si>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</si>
  <si>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</si>
  <si>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</si>
  <si>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</si>
  <si>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</si>
  <si>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</si>
  <si>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</si>
  <si>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</si>
  <si>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</si>
  <si>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</si>
  <si>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</si>
  <si>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</si>
  <si>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</si>
  <si>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</si>
  <si>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</si>
  <si>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</si>
  <si>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</si>
  <si>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</si>
  <si>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</si>
  <si>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</si>
  <si>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</si>
  <si>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</si>
  <si>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</si>
  <si>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</si>
  <si>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</si>
  <si>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</si>
  <si>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</si>
  <si>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</si>
  <si>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</si>
  <si>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</si>
  <si>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</si>
  <si>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</si>
  <si>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</si>
  <si>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</si>
  <si>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</si>
  <si>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</si>
  <si>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</si>
  <si>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</si>
  <si>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</si>
  <si>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</si>
  <si>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</si>
  <si>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</si>
  <si>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</si>
  <si>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</si>
  <si>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</si>
  <si>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</si>
  <si>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</si>
  <si>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</si>
  <si>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</si>
  <si>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</si>
  <si>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</si>
  <si>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</si>
  <si>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</si>
  <si>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</si>
  <si>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</si>
  <si>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</si>
  <si>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</si>
  <si>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</si>
  <si>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</si>
  <si>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</si>
  <si>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</si>
  <si>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</si>
  <si>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</si>
  <si>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</si>
  <si>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</si>
  <si>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</si>
  <si>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All Water Pumps &amp; Supplies Ltd</t>
  </si>
  <si>
    <t>Dion Dollimove</t>
  </si>
  <si>
    <t>20220830SRT01</t>
  </si>
  <si>
    <t xml:space="preserve">The sample was clear with some significant sediment </t>
  </si>
  <si>
    <t xml:space="preserve">The sample was discoloured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</si>
</sst>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26" fillId="0" borderId="1" xfId="0" quotePrefix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44799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44804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44799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44804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1" zoomScale="115" zoomScaleNormal="110" zoomScalePageLayoutView="115" workbookViewId="0">
      <selection activeCell="G29" sqref="G29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44803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44804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7.2</v>
      </c>
      <c r="F9" s="92">
        <v>7.1</v>
      </c>
      <c r="G9" s="92">
        <v>7.3</v>
      </c>
      <c r="H9" s="92">
        <v>7.3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215</v>
      </c>
      <c r="F10" s="91">
        <v>205</v>
      </c>
      <c r="G10" s="91">
        <v>190</v>
      </c>
      <c r="H10" s="91">
        <v>70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175</v>
      </c>
      <c r="F11" s="91">
        <v>190</v>
      </c>
      <c r="G11" s="91">
        <v>15</v>
      </c>
      <c r="H11" s="91">
        <v>10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27.08980742835271</v>
      </c>
      <c r="F12" s="93">
        <f t="shared" ref="F12:H12" si="0">2*(F10-(5*10^(F9-10)))/(1+(0.94*10^(F9-10)))*10^(6-F9)</f>
        <v>32.527964359624875</v>
      </c>
      <c r="G12" s="93">
        <f t="shared" si="0"/>
        <v>19.008463618979405</v>
      </c>
      <c r="H12" s="93">
        <f t="shared" si="0"/>
        <v>7.0024877788042987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-0.29999999999999893</v>
      </c>
      <c r="F13" s="92">
        <f>+F9+0.5+VLOOKUP(F10,LSI!$F$2:$G$25,2)+VLOOKUP(F11,LSI!$H$2:$I$25,2)-12.1</f>
        <v>-0.40000000000000036</v>
      </c>
      <c r="G13" s="92">
        <f>+G9+0.5+VLOOKUP(G10,LSI!$F$2:$G$25,2)+VLOOKUP(G11,LSI!$H$2:$I$25,2)-12.1</f>
        <v>-1.5</v>
      </c>
      <c r="H13" s="92">
        <f>+H9+0.5+VLOOKUP(H10,LSI!$F$2:$G$25,2)+VLOOKUP(H11,LSI!$H$2:$I$25,2)-12.1</f>
        <v>-2.0999999999999996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0.22</v>
      </c>
      <c r="F14" s="91">
        <v>3.8</v>
      </c>
      <c r="G14" s="91">
        <v>3.8</v>
      </c>
      <c r="H14" s="91">
        <v>0.1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0.17</v>
      </c>
      <c r="F15" s="91">
        <v>0.23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410</v>
      </c>
      <c r="F16" s="91">
        <v>390</v>
      </c>
      <c r="G16" s="91">
        <v>410</v>
      </c>
      <c r="H16" s="91">
        <v>460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57</v>
      </c>
      <c r="F17" s="91">
        <v>46</v>
      </c>
      <c r="G17" s="91">
        <v>59</v>
      </c>
      <c r="H17" s="91">
        <v>180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40</v>
      </c>
      <c r="F18" s="91">
        <v>39</v>
      </c>
      <c r="G18" s="91">
        <v>180</v>
      </c>
      <c r="H18" s="91">
        <v>190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58</v>
      </c>
      <c r="F19" s="92">
        <f t="shared" ref="F19:H19" si="1">F20/10</f>
        <v>55.3</v>
      </c>
      <c r="G19" s="92">
        <f t="shared" si="1"/>
        <v>57</v>
      </c>
      <c r="H19" s="92">
        <f t="shared" si="1"/>
        <v>65.8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580</v>
      </c>
      <c r="F20" s="93">
        <v>553</v>
      </c>
      <c r="G20" s="93">
        <v>570</v>
      </c>
      <c r="H20" s="93">
        <v>658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1.1200000000000001</v>
      </c>
      <c r="F21" s="92">
        <v>51</v>
      </c>
      <c r="G21" s="92">
        <v>4.78</v>
      </c>
      <c r="H21" s="92">
        <v>3.17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>
        <v>20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90.8</v>
      </c>
      <c r="F23" s="92">
        <v>65.3</v>
      </c>
      <c r="G23" s="122" t="s">
        <v>23</v>
      </c>
      <c r="H23" s="92">
        <v>85.1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210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210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44799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44804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44799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44804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44799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44804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CE1D63-528F-4665-BA93-8732B669B3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2022-08-31T02:53:02Z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