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9 September\"/>
    </mc:Choice>
  </mc:AlternateContent>
  <xr:revisionPtr revIDLastSave="0" documentId="13_ncr:1_{3A6B448E-2AEA-41CD-8781-B835D247479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E25" i="1" l="1"/>
  <c r="E26" i="1"/>
  <c r="G25" i="1"/>
  <c r="G26" i="1"/>
  <c r="J26" i="1"/>
  <c r="J25" i="1"/>
  <c r="F25" i="1"/>
  <c r="F26" i="1"/>
  <c r="I26" i="1"/>
  <c r="I25" i="1"/>
  <c r="D24" i="4"/>
  <c r="D25" i="4"/>
  <c r="H25" i="1"/>
  <c r="H26" i="1"/>
  <c r="K25" i="1"/>
  <c r="K26" i="1"/>
  <c r="J1" i="11"/>
  <c r="J1" i="14"/>
  <c r="J1" i="16"/>
  <c r="J1" i="18"/>
  <c r="J1" i="13"/>
  <c r="J1" i="1"/>
  <c r="J1" i="15"/>
  <c r="J1" i="7"/>
  <c r="J1" i="10"/>
  <c r="J1" i="9"/>
  <c r="J1" i="4"/>
  <c r="J1" i="12"/>
</calcChain>
</file>

<file path=xl/sharedStrings.xml><?xml version="1.0" encoding="utf-8"?>
<sst xmlns="http://schemas.openxmlformats.org/spreadsheetml/2006/main" count="1185" uniqueCount="210">
  <si>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</si>
  <si>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</si>
  <si>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</si>
  <si>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</si>
  <si>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</si>
  <si>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</si>
  <si>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</si>
  <si>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</si>
  <si>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</si>
  <si>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</si>
  <si>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</si>
  <si>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</si>
  <si>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</si>
  <si>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</si>
  <si>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</si>
  <si>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</si>
  <si>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</si>
  <si>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</si>
  <si>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</si>
  <si>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</si>
  <si>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</si>
  <si>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</si>
  <si>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</si>
  <si>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</si>
  <si>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</si>
  <si>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</si>
  <si>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</si>
  <si>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</si>
  <si>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</si>
  <si>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</si>
  <si>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</si>
  <si>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</si>
  <si>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</si>
  <si>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</si>
  <si>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</si>
  <si>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</si>
  <si>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</si>
  <si>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</si>
  <si>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</si>
  <si>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</si>
  <si>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</si>
  <si>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</si>
  <si>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</si>
  <si>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</si>
  <si>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</si>
  <si>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</si>
  <si>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</si>
  <si>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</si>
  <si>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</si>
  <si>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</si>
  <si>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</si>
  <si>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</si>
  <si>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</si>
  <si>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</si>
  <si>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</si>
  <si>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</si>
  <si>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</si>
  <si>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</si>
  <si>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</si>
  <si>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</si>
  <si>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</si>
  <si>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</si>
  <si>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</si>
  <si>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</si>
  <si>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</si>
  <si>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</si>
  <si>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</si>
  <si>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</si>
  <si>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</si>
  <si>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</si>
  <si>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</si>
  <si>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</si>
  <si>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</si>
  <si>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</si>
  <si>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</si>
  <si>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</si>
  <si>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</si>
  <si>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</si>
  <si>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</si>
  <si>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</si>
  <si>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</si>
  <si>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</si>
  <si>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</si>
  <si>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</si>
  <si>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</si>
  <si>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</si>
  <si>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</si>
  <si>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</si>
  <si>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</si>
  <si>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</si>
  <si>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</si>
  <si>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</si>
  <si>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</si>
  <si>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</si>
  <si>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</si>
  <si>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</si>
  <si>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</si>
  <si>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</si>
  <si>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</si>
  <si>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</si>
  <si>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</si>
  <si>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</si>
  <si>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</si>
  <si>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</si>
  <si>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</si>
  <si>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</si>
  <si>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</si>
  <si>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</si>
  <si>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</si>
  <si>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</si>
  <si>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</si>
  <si>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</si>
  <si>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</si>
  <si>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</si>
  <si>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</si>
  <si>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</si>
  <si>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</si>
  <si>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</si>
  <si>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</si>
  <si>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</si>
  <si>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</si>
  <si>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</si>
  <si>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</si>
  <si>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</si>
  <si>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</si>
  <si>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</si>
  <si>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</si>
  <si>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</si>
  <si>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</si>
  <si>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</si>
  <si>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</si>
  <si>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</si>
  <si>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</si>
  <si>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</si>
  <si>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</si>
  <si>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</si>
  <si>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</si>
  <si>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</si>
  <si>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</si>
  <si>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</si>
  <si>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</si>
  <si>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</si>
  <si>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</si>
  <si>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</si>
  <si>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</si>
  <si>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</si>
  <si>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</si>
  <si>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</si>
  <si>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</si>
  <si>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</si>
  <si>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</si>
  <si>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</si>
  <si>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</si>
  <si>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</si>
  <si>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</si>
  <si>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</si>
  <si>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</si>
  <si>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</si>
  <si>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</si>
  <si>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</si>
  <si>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</si>
  <si>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</si>
  <si>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</si>
  <si>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</si>
  <si>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</si>
  <si>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</si>
  <si>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</si>
  <si>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</si>
  <si>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</si>
  <si>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</si>
  <si>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</si>
  <si>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</si>
  <si>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</si>
  <si>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</si>
  <si>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</si>
  <si>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</si>
  <si>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</si>
  <si>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</si>
  <si>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</si>
  <si>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</si>
  <si>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</si>
  <si>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</si>
  <si>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</si>
  <si>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</si>
  <si>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</si>
  <si>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</si>
  <si>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</si>
  <si>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</si>
  <si>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</si>
  <si>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</si>
  <si>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</si>
  <si>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</si>
  <si>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</si>
  <si>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</si>
  <si>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</si>
  <si>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</si>
  <si>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</si>
  <si>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</si>
  <si>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</si>
  <si>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</si>
  <si>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</si>
  <si>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</si>
  <si>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</si>
  <si>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</si>
  <si>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</si>
  <si>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</si>
  <si>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Machinery Maintenance Ltd</t>
  </si>
  <si>
    <t>Tom Hall</t>
  </si>
  <si>
    <t>20220908SRT01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</si>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</sst>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6" zoomScale="115" zoomScaleNormal="110" zoomScalePageLayoutView="115" workbookViewId="0">
      <selection activeCell="E28" sqref="E2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44812</v>
      </c>
    </row>
    <row r="5" spans="1:10" ht="14.4">
      <c r="B5" s="79" t="s">
        <v>131</v>
      </c>
      <c r="C5" s="82" t="s">
        <v>147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7.7</v>
      </c>
      <c r="F9" s="92">
        <v>7.7</v>
      </c>
      <c r="G9" s="92">
        <v>8</v>
      </c>
      <c r="H9" s="92">
        <v>7.7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155</v>
      </c>
      <c r="F10" s="91">
        <v>150</v>
      </c>
      <c r="G10" s="91">
        <v>145</v>
      </c>
      <c r="H10" s="91">
        <v>45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175</v>
      </c>
      <c r="F11" s="91">
        <v>170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6.1553145049444371</v>
      </c>
      <c r="F12" s="93">
        <f t="shared" ref="F12:H12" si="0">2*(F10-(5*10^(F9-10)))/(1+(0.94*10^(F9-10)))*10^(6-F9)</f>
        <v>5.9567238657226502</v>
      </c>
      <c r="G12" s="93">
        <f t="shared" si="0"/>
        <v>2.8720031702001183</v>
      </c>
      <c r="H12" s="93">
        <f t="shared" si="0"/>
        <v>1.7863204420651244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9.9999999999999645E-2</v>
      </c>
      <c r="F13" s="92">
        <f>+F9+0.5+VLOOKUP(F10,LSI!$F$2:$G$25,2)+VLOOKUP(F11,LSI!$H$2:$I$25,2)-12.1</f>
        <v>9.9999999999999645E-2</v>
      </c>
      <c r="G13" s="92">
        <v>-1.2000000000000011</v>
      </c>
      <c r="H13" s="92">
        <v>-2.0000000000000018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0.06</v>
      </c>
      <c r="F14" s="91">
        <v>7.0000000000000007E-2</v>
      </c>
      <c r="G14" s="91">
        <v>0.03</v>
      </c>
      <c r="H14" s="91">
        <v>0.03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0.01</v>
      </c>
      <c r="F15" s="91">
        <v>0.02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320</v>
      </c>
      <c r="F16" s="91">
        <v>310</v>
      </c>
      <c r="G16" s="91">
        <v>300</v>
      </c>
      <c r="H16" s="91">
        <v>370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49</v>
      </c>
      <c r="F17" s="91">
        <v>62</v>
      </c>
      <c r="G17" s="91">
        <v>42</v>
      </c>
      <c r="H17" s="91">
        <v>160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19</v>
      </c>
      <c r="F18" s="91">
        <v>23</v>
      </c>
      <c r="G18" s="91">
        <v>140</v>
      </c>
      <c r="H18" s="91">
        <v>150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44.6</v>
      </c>
      <c r="F19" s="92">
        <f t="shared" ref="F19:H19" si="1">F20/10</f>
        <v>43.9</v>
      </c>
      <c r="G19" s="92">
        <f t="shared" si="1"/>
        <v>42.2</v>
      </c>
      <c r="H19" s="92">
        <f t="shared" si="1"/>
        <v>52.1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446</v>
      </c>
      <c r="F20" s="93">
        <v>439</v>
      </c>
      <c r="G20" s="93">
        <v>422</v>
      </c>
      <c r="H20" s="93">
        <v>521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 t="s">
        <v>41</v>
      </c>
      <c r="F21" s="92">
        <v>0.1</v>
      </c>
      <c r="G21" s="92" t="s">
        <v>41</v>
      </c>
      <c r="H21" s="92">
        <v>0.37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98.8</v>
      </c>
      <c r="F23" s="92">
        <v>99.3</v>
      </c>
      <c r="G23" s="92">
        <v>73.599999999999994</v>
      </c>
      <c r="H23" s="92">
        <v>98.4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44811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24E0BD-6F8C-4FE5-994E-A52CC9C1DE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2022-09-11T22:11:24Z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