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lnDeAlmeidaSouz\Desktop\"/>
    </mc:Choice>
  </mc:AlternateContent>
  <xr:revisionPtr revIDLastSave="0" documentId="8_{20C7B360-7E1A-4EF1-B899-E9B69DB476FE}" xr6:coauthVersionLast="47" xr6:coauthVersionMax="47" xr10:uidLastSave="{00000000-0000-0000-0000-000000000000}"/>
  <bookViews>
    <workbookView xWindow="-120" yWindow="-120" windowWidth="29040" windowHeight="15840" activeTab="4" xr2:uid="{DB3AC655-E78C-4E6B-AB15-BFD1779A2E20}"/>
  </bookViews>
  <sheets>
    <sheet name="Exercício1" sheetId="1" r:id="rId1"/>
    <sheet name="Exercício2" sheetId="2" r:id="rId2"/>
    <sheet name="Exercício3" sheetId="3" r:id="rId3"/>
    <sheet name="Exercício4" sheetId="4" r:id="rId4"/>
    <sheet name="Exercíc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10" i="5"/>
  <c r="F9" i="5"/>
  <c r="F8" i="5"/>
  <c r="F7" i="5"/>
  <c r="F6" i="5"/>
  <c r="F5" i="5"/>
  <c r="E6" i="5"/>
  <c r="E7" i="5"/>
  <c r="E8" i="5"/>
  <c r="E9" i="5"/>
  <c r="E10" i="5"/>
  <c r="E11" i="5"/>
  <c r="E5" i="5"/>
  <c r="I6" i="4"/>
  <c r="I7" i="4"/>
  <c r="I8" i="4"/>
  <c r="I9" i="4"/>
  <c r="I10" i="4"/>
  <c r="I11" i="4"/>
  <c r="I12" i="4"/>
  <c r="I5" i="4"/>
  <c r="H6" i="4"/>
  <c r="H7" i="4"/>
  <c r="H8" i="4"/>
  <c r="H9" i="4"/>
  <c r="H10" i="4"/>
  <c r="H11" i="4"/>
  <c r="H12" i="4"/>
  <c r="H5" i="4"/>
  <c r="G6" i="4"/>
  <c r="G7" i="4"/>
  <c r="G8" i="4"/>
  <c r="G9" i="4"/>
  <c r="G10" i="4"/>
  <c r="G11" i="4"/>
  <c r="G12" i="4"/>
  <c r="G5" i="4"/>
  <c r="D19" i="3"/>
  <c r="E19" i="3"/>
  <c r="F19" i="3"/>
  <c r="G19" i="3"/>
  <c r="H19" i="3"/>
  <c r="C19" i="3"/>
  <c r="D17" i="3"/>
  <c r="E17" i="3"/>
  <c r="F17" i="3"/>
  <c r="G17" i="3"/>
  <c r="H17" i="3"/>
  <c r="C17" i="3"/>
  <c r="E24" i="2"/>
  <c r="F24" i="2"/>
  <c r="G24" i="2"/>
  <c r="D24" i="2"/>
  <c r="H24" i="2"/>
  <c r="I24" i="2"/>
  <c r="J24" i="2"/>
  <c r="E22" i="2"/>
  <c r="F22" i="2"/>
  <c r="G22" i="2"/>
  <c r="H22" i="2"/>
  <c r="I22" i="2"/>
  <c r="J22" i="2"/>
  <c r="D22" i="2"/>
  <c r="E12" i="2"/>
  <c r="F12" i="2"/>
  <c r="G12" i="2"/>
  <c r="H12" i="2"/>
  <c r="I12" i="2"/>
  <c r="J12" i="2"/>
  <c r="D12" i="2"/>
  <c r="J16" i="2"/>
  <c r="J17" i="2"/>
  <c r="J18" i="2"/>
  <c r="J19" i="2"/>
  <c r="J20" i="2"/>
  <c r="I16" i="2"/>
  <c r="I17" i="2"/>
  <c r="I18" i="2"/>
  <c r="I19" i="2"/>
  <c r="I20" i="2"/>
  <c r="H16" i="2"/>
  <c r="H17" i="2"/>
  <c r="H18" i="2"/>
  <c r="H19" i="2"/>
  <c r="H20" i="2"/>
  <c r="G16" i="2"/>
  <c r="G17" i="2"/>
  <c r="G18" i="2"/>
  <c r="G19" i="2"/>
  <c r="G20" i="2"/>
  <c r="H15" i="2"/>
  <c r="I15" i="2"/>
  <c r="J15" i="2"/>
  <c r="G15" i="2"/>
  <c r="I6" i="2"/>
  <c r="I7" i="2"/>
  <c r="I8" i="2"/>
  <c r="I9" i="2"/>
  <c r="I10" i="2"/>
  <c r="J6" i="2"/>
  <c r="J7" i="2"/>
  <c r="J8" i="2"/>
  <c r="J9" i="2"/>
  <c r="J10" i="2"/>
  <c r="J5" i="2"/>
  <c r="I5" i="2"/>
  <c r="H6" i="2"/>
  <c r="H7" i="2"/>
  <c r="H8" i="2"/>
  <c r="H9" i="2"/>
  <c r="H10" i="2"/>
  <c r="H5" i="2"/>
  <c r="G8" i="2"/>
  <c r="G9" i="2"/>
  <c r="G10" i="2"/>
  <c r="G6" i="2"/>
  <c r="G7" i="2"/>
  <c r="G5" i="2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D28" i="1"/>
  <c r="E28" i="1"/>
  <c r="F28" i="1"/>
  <c r="G28" i="1"/>
  <c r="H28" i="1"/>
  <c r="I28" i="1"/>
  <c r="C28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<sst xmlns="http://schemas.openxmlformats.org/spreadsheetml/2006/main" count="140" uniqueCount="102">
  <si>
    <t>produto</t>
  </si>
  <si>
    <t>valor</t>
  </si>
  <si>
    <t>soma</t>
  </si>
  <si>
    <t>subtração</t>
  </si>
  <si>
    <t>multioplicação</t>
  </si>
  <si>
    <t>divisão</t>
  </si>
  <si>
    <t>média</t>
  </si>
  <si>
    <t>maximo</t>
  </si>
  <si>
    <t>minímo</t>
  </si>
  <si>
    <t>maçã</t>
  </si>
  <si>
    <t>banana</t>
  </si>
  <si>
    <t>arroz</t>
  </si>
  <si>
    <t>feijão</t>
  </si>
  <si>
    <t>pipoca</t>
  </si>
  <si>
    <t>macarrão</t>
  </si>
  <si>
    <t>Adriana Gomes</t>
  </si>
  <si>
    <t>Alice Silva</t>
  </si>
  <si>
    <t>Ana Cristina</t>
  </si>
  <si>
    <t>Lavinia Sá</t>
  </si>
  <si>
    <t>Vittória Sarques</t>
  </si>
  <si>
    <t>Samara Victória</t>
  </si>
  <si>
    <t>Ananda Vieira</t>
  </si>
  <si>
    <t>Carolina de Oliveira Palmen</t>
  </si>
  <si>
    <t>Fábio Pinheirob Borges</t>
  </si>
  <si>
    <t>Hallana Vitoria Faria Ribeiro</t>
  </si>
  <si>
    <t>Ester Felicissimo</t>
  </si>
  <si>
    <t>Jhenifer Braga</t>
  </si>
  <si>
    <t>Vendedores</t>
  </si>
  <si>
    <t>Janeiro</t>
  </si>
  <si>
    <t>Fevereiro</t>
  </si>
  <si>
    <t>Março</t>
  </si>
  <si>
    <t>Abril</t>
  </si>
  <si>
    <t>Maio</t>
  </si>
  <si>
    <t>Junho</t>
  </si>
  <si>
    <t>Total</t>
  </si>
  <si>
    <t>variação</t>
  </si>
  <si>
    <t>Empresa |Nacional S/A</t>
  </si>
  <si>
    <t>Código</t>
  </si>
  <si>
    <t>Produto</t>
  </si>
  <si>
    <t>Jan</t>
  </si>
  <si>
    <t>Fev</t>
  </si>
  <si>
    <t>Mar</t>
  </si>
  <si>
    <t>Total 1º Trim</t>
  </si>
  <si>
    <t>Maxímo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</si>
  <si>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</si>
  <si>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</si>
  <si>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</si>
  <si>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</si>
  <si>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</si>
  <si>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</si>
  <si>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</si>
  <si>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</si>
  <si>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</si>
  <si>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</si>
  <si>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</si>
  <si>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</si>
  <si>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</t>
  </si>
  <si>
    <t>Total do Semestre</t>
  </si>
  <si>
    <t>Contas a Pagar</t>
  </si>
  <si>
    <t>Salário</t>
  </si>
  <si>
    <t>Contas</t>
  </si>
  <si>
    <t>Água</t>
  </si>
  <si>
    <t>Luz</t>
  </si>
  <si>
    <t>EscolaI</t>
  </si>
  <si>
    <t>IPTU</t>
  </si>
  <si>
    <t>IPVA</t>
  </si>
  <si>
    <t>Shopping</t>
  </si>
  <si>
    <t>Combustível</t>
  </si>
  <si>
    <t>Academia</t>
  </si>
  <si>
    <t>Total de Contas</t>
  </si>
  <si>
    <t>Saldo</t>
  </si>
  <si>
    <t>Araras Informática - Hardware e Software Rua São Francisco de Asis, 123 -Araras SP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</si>
  <si>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</si>
  <si>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</si>
  <si>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</si>
  <si>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</si>
  <si>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</si>
  <si>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</si>
  <si>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</si>
  <si>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Liquido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</si>
  <si>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</si>
  <si>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</si>
  <si>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</si>
  <si>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</si>
  <si>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</si>
  <si>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</si>
  <si>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</si>
  <si>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</si>
  <si>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Valor do Dolar</t>
  </si>
  <si>
    <t>Papelaria Papel Branco</t>
  </si>
  <si>
    <t>Produtos</t>
  </si>
  <si>
    <t>Qtde</t>
  </si>
  <si>
    <t>Preço Unit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</si>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</sst>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8" formatCode="&quot;R$&quot;\ #,##0.00"/>
    <numFmt numFmtId="169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44" fontId="2" fillId="0" borderId="1" xfId="0" applyNumberFormat="1" applyFont="1" applyBorder="1"/>
    <xf numFmtId="0" fontId="2" fillId="0" borderId="0" xfId="0" applyFont="1" applyBorder="1"/>
    <xf numFmtId="0" fontId="0" fillId="0" borderId="0" xfId="0" applyBorder="1"/>
    <xf numFmtId="9" fontId="0" fillId="0" borderId="0" xfId="0" applyNumberFormat="1"/>
    <xf numFmtId="44" fontId="0" fillId="0" borderId="1" xfId="0" applyNumberFormat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/>
    <xf numFmtId="44" fontId="0" fillId="0" borderId="9" xfId="0" applyNumberFormat="1" applyBorder="1"/>
    <xf numFmtId="0" fontId="2" fillId="2" borderId="10" xfId="0" applyFont="1" applyFill="1" applyBorder="1"/>
    <xf numFmtId="0" fontId="0" fillId="0" borderId="11" xfId="0" applyBorder="1"/>
    <xf numFmtId="44" fontId="0" fillId="0" borderId="11" xfId="0" applyNumberFormat="1" applyBorder="1"/>
    <xf numFmtId="44" fontId="0" fillId="0" borderId="12" xfId="0" applyNumberFormat="1" applyBorder="1"/>
    <xf numFmtId="0" fontId="0" fillId="2" borderId="14" xfId="0" applyFill="1" applyBorder="1"/>
    <xf numFmtId="44" fontId="0" fillId="0" borderId="14" xfId="0" applyNumberFormat="1" applyBorder="1"/>
    <xf numFmtId="44" fontId="0" fillId="0" borderId="15" xfId="0" applyNumberFormat="1" applyBorder="1"/>
    <xf numFmtId="0" fontId="2" fillId="2" borderId="1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4" fontId="0" fillId="0" borderId="13" xfId="0" applyNumberFormat="1" applyBorder="1"/>
    <xf numFmtId="44" fontId="0" fillId="0" borderId="17" xfId="0" applyNumberFormat="1" applyFill="1" applyBorder="1"/>
    <xf numFmtId="44" fontId="0" fillId="0" borderId="1" xfId="0" applyNumberFormat="1" applyFill="1" applyBorder="1"/>
    <xf numFmtId="0" fontId="2" fillId="0" borderId="0" xfId="0" applyFont="1"/>
    <xf numFmtId="0" fontId="0" fillId="0" borderId="0" xfId="0" applyAlignment="1">
      <alignment vertical="top"/>
    </xf>
    <xf numFmtId="168" fontId="0" fillId="0" borderId="1" xfId="0" applyNumberFormat="1" applyBorder="1"/>
    <xf numFmtId="9" fontId="0" fillId="0" borderId="1" xfId="2" applyNumberFormat="1" applyFont="1" applyBorder="1"/>
    <xf numFmtId="9" fontId="0" fillId="0" borderId="1" xfId="2" applyFont="1" applyBorder="1"/>
    <xf numFmtId="10" fontId="0" fillId="0" borderId="1" xfId="2" applyNumberFormat="1" applyFont="1" applyBorder="1"/>
    <xf numFmtId="9" fontId="2" fillId="2" borderId="1" xfId="2" applyFont="1" applyFill="1" applyBorder="1" applyAlignment="1">
      <alignment horizontal="center" vertical="top"/>
    </xf>
    <xf numFmtId="44" fontId="0" fillId="0" borderId="1" xfId="1" applyFont="1" applyBorder="1"/>
    <xf numFmtId="8" fontId="0" fillId="2" borderId="1" xfId="0" applyNumberFormat="1" applyFont="1" applyFill="1" applyBorder="1"/>
    <xf numFmtId="169" fontId="0" fillId="0" borderId="1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F593-2278-47B0-94CF-B9939AB0055D}">
  <dimension ref="B2:L39"/>
  <sheetViews>
    <sheetView topLeftCell="A13" workbookViewId="0">
      <selection activeCell="B42" sqref="B42"/>
    </sheetView>
  </sheetViews>
  <sheetFormatPr defaultRowHeight="15" x14ac:dyDescent="0.25"/>
  <cols>
    <col min="2" max="2" width="25.5703125" customWidth="1"/>
    <col min="3" max="3" width="10.5703125" customWidth="1"/>
    <col min="5" max="5" width="14.140625" customWidth="1"/>
    <col min="6" max="6" width="19.140625" customWidth="1"/>
  </cols>
  <sheetData>
    <row r="2" spans="2:10" x14ac:dyDescent="0.25">
      <c r="B2" s="2" t="s">
        <v>0</v>
      </c>
      <c r="C2" s="2" t="s">
        <v>1</v>
      </c>
      <c r="E2" s="2" t="s">
        <v>2</v>
      </c>
      <c r="F2" s="4">
        <f>SUM(C3:C8)</f>
        <v>152</v>
      </c>
    </row>
    <row r="3" spans="2:10" x14ac:dyDescent="0.25">
      <c r="B3" s="1" t="s">
        <v>9</v>
      </c>
      <c r="C3" s="3">
        <v>22</v>
      </c>
      <c r="E3" s="2" t="s">
        <v>3</v>
      </c>
      <c r="F3" s="4">
        <f>C4-C5</f>
        <v>18</v>
      </c>
    </row>
    <row r="4" spans="2:10" x14ac:dyDescent="0.25">
      <c r="B4" s="1" t="s">
        <v>10</v>
      </c>
      <c r="C4" s="3">
        <v>33</v>
      </c>
      <c r="E4" s="2" t="s">
        <v>4</v>
      </c>
      <c r="F4" s="4">
        <f>C3*C4*C5*C6*C7*C8</f>
        <v>130680000</v>
      </c>
    </row>
    <row r="5" spans="2:10" x14ac:dyDescent="0.25">
      <c r="B5" s="1" t="s">
        <v>11</v>
      </c>
      <c r="C5" s="3">
        <v>15</v>
      </c>
      <c r="E5" s="2" t="s">
        <v>5</v>
      </c>
      <c r="F5" s="5">
        <f>C4/C6</f>
        <v>1.65</v>
      </c>
    </row>
    <row r="6" spans="2:10" x14ac:dyDescent="0.25">
      <c r="B6" s="1" t="s">
        <v>12</v>
      </c>
      <c r="C6" s="3">
        <v>20</v>
      </c>
      <c r="E6" s="2" t="s">
        <v>6</v>
      </c>
      <c r="F6" s="4">
        <f>AVERAGE(C3:C8)</f>
        <v>25.333333333333332</v>
      </c>
    </row>
    <row r="7" spans="2:10" x14ac:dyDescent="0.25">
      <c r="B7" s="1" t="s">
        <v>13</v>
      </c>
      <c r="C7" s="3">
        <v>50</v>
      </c>
      <c r="E7" s="2" t="s">
        <v>7</v>
      </c>
      <c r="F7" s="4">
        <f>MAX(C3:C8)</f>
        <v>50</v>
      </c>
    </row>
    <row r="8" spans="2:10" x14ac:dyDescent="0.25">
      <c r="B8" s="1" t="s">
        <v>14</v>
      </c>
      <c r="C8" s="3">
        <v>12</v>
      </c>
      <c r="E8" s="2" t="s">
        <v>8</v>
      </c>
      <c r="F8" s="4">
        <f>MIN(C3:C8)</f>
        <v>12</v>
      </c>
    </row>
    <row r="12" spans="2:10" x14ac:dyDescent="0.25"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33</v>
      </c>
      <c r="I12" s="2" t="s">
        <v>34</v>
      </c>
      <c r="J12" s="6"/>
    </row>
    <row r="13" spans="2:10" x14ac:dyDescent="0.25">
      <c r="B13" s="1" t="s">
        <v>15</v>
      </c>
      <c r="C13" s="1">
        <v>165792</v>
      </c>
      <c r="D13" s="1">
        <v>132334</v>
      </c>
      <c r="E13" s="1">
        <v>55555273</v>
      </c>
      <c r="F13" s="1">
        <v>160476</v>
      </c>
      <c r="G13" s="1">
        <v>289375</v>
      </c>
      <c r="H13" s="1">
        <v>215189</v>
      </c>
      <c r="I13" s="1">
        <v>56518439</v>
      </c>
      <c r="J13" s="7"/>
    </row>
    <row r="14" spans="2:10" x14ac:dyDescent="0.25">
      <c r="B14" s="1" t="s">
        <v>16</v>
      </c>
      <c r="C14" s="1">
        <v>165792</v>
      </c>
      <c r="D14" s="1">
        <v>132334</v>
      </c>
      <c r="E14" s="1">
        <v>55555273</v>
      </c>
      <c r="F14" s="1">
        <v>160476</v>
      </c>
      <c r="G14" s="1">
        <v>289375</v>
      </c>
      <c r="H14" s="1">
        <v>215189</v>
      </c>
      <c r="I14" s="1">
        <v>56518439</v>
      </c>
      <c r="J14" s="7"/>
    </row>
    <row r="15" spans="2:10" x14ac:dyDescent="0.25">
      <c r="B15" s="1" t="s">
        <v>17</v>
      </c>
      <c r="C15" s="1">
        <v>165792</v>
      </c>
      <c r="D15" s="1">
        <v>132334</v>
      </c>
      <c r="E15" s="1">
        <v>55555273</v>
      </c>
      <c r="F15" s="1">
        <v>160476</v>
      </c>
      <c r="G15" s="1">
        <v>289375</v>
      </c>
      <c r="H15" s="1">
        <v>215189</v>
      </c>
      <c r="I15" s="1">
        <v>56518439</v>
      </c>
      <c r="J15" s="7"/>
    </row>
    <row r="16" spans="2:10" x14ac:dyDescent="0.25">
      <c r="B16" s="1" t="s">
        <v>18</v>
      </c>
      <c r="C16" s="1">
        <v>165792</v>
      </c>
      <c r="D16" s="1">
        <v>132334</v>
      </c>
      <c r="E16" s="1">
        <v>55555273</v>
      </c>
      <c r="F16" s="1">
        <v>160476</v>
      </c>
      <c r="G16" s="1">
        <v>289375</v>
      </c>
      <c r="H16" s="1">
        <v>215189</v>
      </c>
      <c r="I16" s="1">
        <v>56518439</v>
      </c>
      <c r="J16" s="7"/>
    </row>
    <row r="17" spans="2:12" x14ac:dyDescent="0.25">
      <c r="B17" s="1" t="s">
        <v>19</v>
      </c>
      <c r="C17" s="1">
        <v>165792</v>
      </c>
      <c r="D17" s="1">
        <v>132334</v>
      </c>
      <c r="E17" s="1">
        <v>55555273</v>
      </c>
      <c r="F17" s="1">
        <v>160476</v>
      </c>
      <c r="G17" s="1">
        <v>289375</v>
      </c>
      <c r="H17" s="1">
        <v>215189</v>
      </c>
      <c r="I17" s="1">
        <v>56518439</v>
      </c>
      <c r="J17" s="7"/>
    </row>
    <row r="18" spans="2:12" x14ac:dyDescent="0.25">
      <c r="B18" s="1" t="s">
        <v>20</v>
      </c>
      <c r="C18" s="1">
        <v>165792</v>
      </c>
      <c r="D18" s="1">
        <v>132334</v>
      </c>
      <c r="E18" s="1">
        <v>55555273</v>
      </c>
      <c r="F18" s="1">
        <v>160476</v>
      </c>
      <c r="G18" s="1">
        <v>289375</v>
      </c>
      <c r="H18" s="1">
        <v>215189</v>
      </c>
      <c r="I18" s="1">
        <v>56518439</v>
      </c>
      <c r="J18" s="7"/>
    </row>
    <row r="19" spans="2:12" x14ac:dyDescent="0.25">
      <c r="B19" s="1" t="s">
        <v>21</v>
      </c>
      <c r="C19" s="1">
        <v>165792</v>
      </c>
      <c r="D19" s="1">
        <v>132334</v>
      </c>
      <c r="E19" s="1">
        <v>55555273</v>
      </c>
      <c r="F19" s="1">
        <v>160476</v>
      </c>
      <c r="G19" s="1">
        <v>289375</v>
      </c>
      <c r="H19" s="1">
        <v>215189</v>
      </c>
      <c r="I19" s="1">
        <v>56518439</v>
      </c>
      <c r="J19" s="7"/>
    </row>
    <row r="20" spans="2:12" x14ac:dyDescent="0.25">
      <c r="B20" s="1" t="s">
        <v>22</v>
      </c>
      <c r="C20" s="1">
        <v>165792</v>
      </c>
      <c r="D20" s="1">
        <v>132334</v>
      </c>
      <c r="E20" s="1">
        <v>55555273</v>
      </c>
      <c r="F20" s="1">
        <v>160476</v>
      </c>
      <c r="G20" s="1">
        <v>289375</v>
      </c>
      <c r="H20" s="1">
        <v>215189</v>
      </c>
      <c r="I20" s="1">
        <v>56518439</v>
      </c>
      <c r="J20" s="7"/>
    </row>
    <row r="21" spans="2:12" x14ac:dyDescent="0.25">
      <c r="B21" s="1" t="s">
        <v>23</v>
      </c>
      <c r="C21" s="1">
        <v>165792</v>
      </c>
      <c r="D21" s="1">
        <v>132334</v>
      </c>
      <c r="E21" s="1">
        <v>55555273</v>
      </c>
      <c r="F21" s="1">
        <v>160476</v>
      </c>
      <c r="G21" s="1">
        <v>289375</v>
      </c>
      <c r="H21" s="1">
        <v>215189</v>
      </c>
      <c r="I21" s="1">
        <v>56518439</v>
      </c>
      <c r="J21" s="7"/>
    </row>
    <row r="22" spans="2:12" x14ac:dyDescent="0.25">
      <c r="B22" s="1" t="s">
        <v>24</v>
      </c>
      <c r="C22" s="1">
        <v>165792</v>
      </c>
      <c r="D22" s="1">
        <v>132334</v>
      </c>
      <c r="E22" s="1">
        <v>55555273</v>
      </c>
      <c r="F22" s="1">
        <v>160476</v>
      </c>
      <c r="G22" s="1">
        <v>289375</v>
      </c>
      <c r="H22" s="1">
        <v>215189</v>
      </c>
      <c r="I22" s="1">
        <v>56518439</v>
      </c>
      <c r="J22" s="7"/>
    </row>
    <row r="23" spans="2:12" x14ac:dyDescent="0.25">
      <c r="B23" s="1" t="s">
        <v>25</v>
      </c>
      <c r="C23" s="1">
        <v>165792</v>
      </c>
      <c r="D23" s="1">
        <v>132334</v>
      </c>
      <c r="E23" s="1">
        <v>55555273</v>
      </c>
      <c r="F23" s="1">
        <v>160476</v>
      </c>
      <c r="G23" s="1">
        <v>289375</v>
      </c>
      <c r="H23" s="1">
        <v>215189</v>
      </c>
      <c r="I23" s="1">
        <v>56518439</v>
      </c>
      <c r="J23" s="7"/>
    </row>
    <row r="24" spans="2:12" x14ac:dyDescent="0.25">
      <c r="B24" s="1" t="s">
        <v>26</v>
      </c>
      <c r="C24" s="1">
        <v>165792</v>
      </c>
      <c r="D24" s="1">
        <v>132334</v>
      </c>
      <c r="E24" s="1">
        <v>55555273</v>
      </c>
      <c r="F24" s="1">
        <v>160476</v>
      </c>
      <c r="G24" s="1">
        <v>289375</v>
      </c>
      <c r="H24" s="1">
        <v>215189</v>
      </c>
      <c r="I24" s="1">
        <v>56518439</v>
      </c>
      <c r="J24" s="7"/>
    </row>
    <row r="27" spans="2:12" x14ac:dyDescent="0.25">
      <c r="B27" s="2" t="s">
        <v>27</v>
      </c>
      <c r="C27" s="2" t="s">
        <v>28</v>
      </c>
      <c r="D27" s="2" t="s">
        <v>29</v>
      </c>
      <c r="E27" s="2" t="s">
        <v>30</v>
      </c>
      <c r="F27" s="2" t="s">
        <v>31</v>
      </c>
      <c r="G27" s="2" t="s">
        <v>32</v>
      </c>
      <c r="H27" s="2" t="s">
        <v>33</v>
      </c>
      <c r="I27" s="2" t="s">
        <v>34</v>
      </c>
    </row>
    <row r="28" spans="2:12" x14ac:dyDescent="0.25">
      <c r="B28" s="1" t="s">
        <v>15</v>
      </c>
      <c r="C28" s="1">
        <f>C13</f>
        <v>165792</v>
      </c>
      <c r="D28" s="1">
        <f t="shared" ref="D28:I28" si="0">D13</f>
        <v>132334</v>
      </c>
      <c r="E28" s="1">
        <f t="shared" si="0"/>
        <v>55555273</v>
      </c>
      <c r="F28" s="1">
        <f t="shared" si="0"/>
        <v>160476</v>
      </c>
      <c r="G28" s="1">
        <f t="shared" si="0"/>
        <v>289375</v>
      </c>
      <c r="H28" s="1">
        <f t="shared" si="0"/>
        <v>215189</v>
      </c>
      <c r="I28" s="1">
        <f t="shared" si="0"/>
        <v>56518439</v>
      </c>
    </row>
    <row r="29" spans="2:12" x14ac:dyDescent="0.25">
      <c r="B29" s="1" t="s">
        <v>16</v>
      </c>
      <c r="C29" s="1">
        <f t="shared" ref="C29:I29" si="1">C14</f>
        <v>165792</v>
      </c>
      <c r="D29" s="1">
        <f t="shared" si="1"/>
        <v>132334</v>
      </c>
      <c r="E29" s="1">
        <f t="shared" si="1"/>
        <v>55555273</v>
      </c>
      <c r="F29" s="1">
        <f t="shared" si="1"/>
        <v>160476</v>
      </c>
      <c r="G29" s="1">
        <f t="shared" si="1"/>
        <v>289375</v>
      </c>
      <c r="H29" s="1">
        <f t="shared" si="1"/>
        <v>215189</v>
      </c>
      <c r="I29" s="1">
        <f t="shared" si="1"/>
        <v>56518439</v>
      </c>
    </row>
    <row r="30" spans="2:12" x14ac:dyDescent="0.25">
      <c r="B30" s="1" t="s">
        <v>17</v>
      </c>
      <c r="C30" s="1">
        <f t="shared" ref="C30:I30" si="2">C15</f>
        <v>165792</v>
      </c>
      <c r="D30" s="1">
        <f t="shared" si="2"/>
        <v>132334</v>
      </c>
      <c r="E30" s="1">
        <f t="shared" si="2"/>
        <v>55555273</v>
      </c>
      <c r="F30" s="1">
        <f t="shared" si="2"/>
        <v>160476</v>
      </c>
      <c r="G30" s="1">
        <f t="shared" si="2"/>
        <v>289375</v>
      </c>
      <c r="H30" s="1">
        <f t="shared" si="2"/>
        <v>215189</v>
      </c>
      <c r="I30" s="1">
        <f t="shared" si="2"/>
        <v>56518439</v>
      </c>
      <c r="K30" t="s">
        <v>35</v>
      </c>
      <c r="L30" s="8">
        <v>0.1</v>
      </c>
    </row>
    <row r="31" spans="2:12" x14ac:dyDescent="0.25">
      <c r="B31" s="1" t="s">
        <v>18</v>
      </c>
      <c r="C31" s="1">
        <f t="shared" ref="C31:I31" si="3">C16</f>
        <v>165792</v>
      </c>
      <c r="D31" s="1">
        <f t="shared" si="3"/>
        <v>132334</v>
      </c>
      <c r="E31" s="1">
        <f t="shared" si="3"/>
        <v>55555273</v>
      </c>
      <c r="F31" s="1">
        <f t="shared" si="3"/>
        <v>160476</v>
      </c>
      <c r="G31" s="1">
        <f t="shared" si="3"/>
        <v>289375</v>
      </c>
      <c r="H31" s="1">
        <f t="shared" si="3"/>
        <v>215189</v>
      </c>
      <c r="I31" s="1">
        <f t="shared" si="3"/>
        <v>56518439</v>
      </c>
    </row>
    <row r="32" spans="2:12" x14ac:dyDescent="0.25">
      <c r="B32" s="1" t="s">
        <v>19</v>
      </c>
      <c r="C32" s="1">
        <f t="shared" ref="C32:I32" si="4">C17</f>
        <v>165792</v>
      </c>
      <c r="D32" s="1">
        <f t="shared" si="4"/>
        <v>132334</v>
      </c>
      <c r="E32" s="1">
        <f t="shared" si="4"/>
        <v>55555273</v>
      </c>
      <c r="F32" s="1">
        <f t="shared" si="4"/>
        <v>160476</v>
      </c>
      <c r="G32" s="1">
        <f t="shared" si="4"/>
        <v>289375</v>
      </c>
      <c r="H32" s="1">
        <f t="shared" si="4"/>
        <v>215189</v>
      </c>
      <c r="I32" s="1">
        <f t="shared" si="4"/>
        <v>56518439</v>
      </c>
    </row>
    <row r="33" spans="2:9" x14ac:dyDescent="0.25">
      <c r="B33" s="1" t="s">
        <v>20</v>
      </c>
      <c r="C33" s="1">
        <f t="shared" ref="C33:I33" si="5">C18</f>
        <v>165792</v>
      </c>
      <c r="D33" s="1">
        <f t="shared" si="5"/>
        <v>132334</v>
      </c>
      <c r="E33" s="1">
        <f t="shared" si="5"/>
        <v>55555273</v>
      </c>
      <c r="F33" s="1">
        <f t="shared" si="5"/>
        <v>160476</v>
      </c>
      <c r="G33" s="1">
        <f t="shared" si="5"/>
        <v>289375</v>
      </c>
      <c r="H33" s="1">
        <f t="shared" si="5"/>
        <v>215189</v>
      </c>
      <c r="I33" s="1">
        <f t="shared" si="5"/>
        <v>56518439</v>
      </c>
    </row>
    <row r="34" spans="2:9" x14ac:dyDescent="0.25">
      <c r="B34" s="1" t="s">
        <v>21</v>
      </c>
      <c r="C34" s="1">
        <f t="shared" ref="C34:I34" si="6">C19</f>
        <v>165792</v>
      </c>
      <c r="D34" s="1">
        <f t="shared" si="6"/>
        <v>132334</v>
      </c>
      <c r="E34" s="1">
        <f t="shared" si="6"/>
        <v>55555273</v>
      </c>
      <c r="F34" s="1">
        <f t="shared" si="6"/>
        <v>160476</v>
      </c>
      <c r="G34" s="1">
        <f t="shared" si="6"/>
        <v>289375</v>
      </c>
      <c r="H34" s="1">
        <f t="shared" si="6"/>
        <v>215189</v>
      </c>
      <c r="I34" s="1">
        <f t="shared" si="6"/>
        <v>56518439</v>
      </c>
    </row>
    <row r="35" spans="2:9" x14ac:dyDescent="0.25">
      <c r="B35" s="1" t="s">
        <v>22</v>
      </c>
      <c r="C35" s="1">
        <f t="shared" ref="C35:I35" si="7">C20</f>
        <v>165792</v>
      </c>
      <c r="D35" s="1">
        <f t="shared" si="7"/>
        <v>132334</v>
      </c>
      <c r="E35" s="1">
        <f t="shared" si="7"/>
        <v>55555273</v>
      </c>
      <c r="F35" s="1">
        <f t="shared" si="7"/>
        <v>160476</v>
      </c>
      <c r="G35" s="1">
        <f t="shared" si="7"/>
        <v>289375</v>
      </c>
      <c r="H35" s="1">
        <f t="shared" si="7"/>
        <v>215189</v>
      </c>
      <c r="I35" s="1">
        <f t="shared" si="7"/>
        <v>56518439</v>
      </c>
    </row>
    <row r="36" spans="2:9" x14ac:dyDescent="0.25">
      <c r="B36" s="1" t="s">
        <v>23</v>
      </c>
      <c r="C36" s="1">
        <f t="shared" ref="C36:I36" si="8">C21</f>
        <v>165792</v>
      </c>
      <c r="D36" s="1">
        <f t="shared" si="8"/>
        <v>132334</v>
      </c>
      <c r="E36" s="1">
        <f t="shared" si="8"/>
        <v>55555273</v>
      </c>
      <c r="F36" s="1">
        <f t="shared" si="8"/>
        <v>160476</v>
      </c>
      <c r="G36" s="1">
        <f t="shared" si="8"/>
        <v>289375</v>
      </c>
      <c r="H36" s="1">
        <f t="shared" si="8"/>
        <v>215189</v>
      </c>
      <c r="I36" s="1">
        <f t="shared" si="8"/>
        <v>56518439</v>
      </c>
    </row>
    <row r="37" spans="2:9" x14ac:dyDescent="0.25">
      <c r="B37" s="1" t="s">
        <v>24</v>
      </c>
      <c r="C37" s="1">
        <f>C22</f>
        <v>165792</v>
      </c>
      <c r="D37" s="1">
        <f t="shared" ref="D37:I37" si="9">D22</f>
        <v>132334</v>
      </c>
      <c r="E37" s="1">
        <f t="shared" si="9"/>
        <v>55555273</v>
      </c>
      <c r="F37" s="1">
        <f t="shared" si="9"/>
        <v>160476</v>
      </c>
      <c r="G37" s="1">
        <f t="shared" si="9"/>
        <v>289375</v>
      </c>
      <c r="H37" s="1">
        <f t="shared" si="9"/>
        <v>215189</v>
      </c>
      <c r="I37" s="1">
        <f t="shared" si="9"/>
        <v>56518439</v>
      </c>
    </row>
    <row r="38" spans="2:9" x14ac:dyDescent="0.25">
      <c r="B38" s="1" t="s">
        <v>25</v>
      </c>
      <c r="C38" s="1">
        <f t="shared" ref="C38:I38" si="10">C23</f>
        <v>165792</v>
      </c>
      <c r="D38" s="1">
        <f t="shared" si="10"/>
        <v>132334</v>
      </c>
      <c r="E38" s="1">
        <f t="shared" si="10"/>
        <v>55555273</v>
      </c>
      <c r="F38" s="1">
        <f t="shared" si="10"/>
        <v>160476</v>
      </c>
      <c r="G38" s="1">
        <f t="shared" si="10"/>
        <v>289375</v>
      </c>
      <c r="H38" s="1">
        <f t="shared" si="10"/>
        <v>215189</v>
      </c>
      <c r="I38" s="1">
        <f t="shared" si="10"/>
        <v>56518439</v>
      </c>
    </row>
    <row r="39" spans="2:9" x14ac:dyDescent="0.25">
      <c r="B39" s="1" t="s">
        <v>26</v>
      </c>
      <c r="C39" s="1">
        <f t="shared" ref="C39:I39" si="11">C24</f>
        <v>165792</v>
      </c>
      <c r="D39" s="1">
        <f t="shared" si="11"/>
        <v>132334</v>
      </c>
      <c r="E39" s="1">
        <f t="shared" si="11"/>
        <v>55555273</v>
      </c>
      <c r="F39" s="1">
        <f t="shared" si="11"/>
        <v>160476</v>
      </c>
      <c r="G39" s="1">
        <f t="shared" si="11"/>
        <v>289375</v>
      </c>
      <c r="H39" s="1">
        <f t="shared" si="11"/>
        <v>215189</v>
      </c>
      <c r="I39" s="1">
        <f t="shared" si="11"/>
        <v>56518439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BB87-0D08-402B-AE52-BEB022952D1B}">
  <dimension ref="B1:J24"/>
  <sheetViews>
    <sheetView topLeftCell="A5" workbookViewId="0">
      <selection activeCell="B27" sqref="B27:H40"/>
    </sheetView>
  </sheetViews>
  <sheetFormatPr defaultRowHeight="15" x14ac:dyDescent="0.25"/>
  <cols>
    <col min="4" max="4" width="14.28515625" bestFit="1" customWidth="1"/>
    <col min="5" max="6" width="13.28515625" bestFit="1" customWidth="1"/>
    <col min="7" max="7" width="17.42578125" customWidth="1"/>
    <col min="8" max="8" width="14.85546875" customWidth="1"/>
    <col min="9" max="9" width="13.28515625" customWidth="1"/>
    <col min="10" max="10" width="13.85546875" customWidth="1"/>
  </cols>
  <sheetData>
    <row r="1" spans="2:10" ht="15.75" thickBot="1" x14ac:dyDescent="0.3"/>
    <row r="2" spans="2:10" ht="15.75" thickBot="1" x14ac:dyDescent="0.3">
      <c r="B2" s="13" t="s">
        <v>36</v>
      </c>
      <c r="C2" s="14"/>
      <c r="D2" s="14"/>
      <c r="E2" s="14"/>
      <c r="F2" s="14"/>
      <c r="G2" s="14"/>
      <c r="H2" s="14"/>
      <c r="I2" s="14"/>
      <c r="J2" s="15"/>
    </row>
    <row r="3" spans="2:10" ht="15.75" thickBot="1" x14ac:dyDescent="0.3"/>
    <row r="4" spans="2:10" x14ac:dyDescent="0.25">
      <c r="B4" s="26" t="s">
        <v>37</v>
      </c>
      <c r="C4" s="27" t="s">
        <v>38</v>
      </c>
      <c r="D4" s="27" t="s">
        <v>39</v>
      </c>
      <c r="E4" s="27" t="s">
        <v>40</v>
      </c>
      <c r="F4" s="27" t="s">
        <v>41</v>
      </c>
      <c r="G4" s="27" t="s">
        <v>42</v>
      </c>
      <c r="H4" s="27" t="s">
        <v>43</v>
      </c>
      <c r="I4" s="27" t="s">
        <v>44</v>
      </c>
      <c r="J4" s="28" t="s">
        <v>45</v>
      </c>
    </row>
    <row r="5" spans="2:10" x14ac:dyDescent="0.25">
      <c r="B5" s="16">
        <v>1</v>
      </c>
      <c r="C5" s="1" t="s">
        <v>46</v>
      </c>
      <c r="D5" s="9">
        <v>4500</v>
      </c>
      <c r="E5" s="9">
        <v>5040</v>
      </c>
      <c r="F5" s="9">
        <v>5696</v>
      </c>
      <c r="G5" s="9">
        <f>SUM(D5:F5)</f>
        <v>15236</v>
      </c>
      <c r="H5" s="9">
        <f>MAX(D5:F5)</f>
        <v>5696</v>
      </c>
      <c r="I5" s="9">
        <f>MIN(D5:F5)</f>
        <v>4500</v>
      </c>
      <c r="J5" s="17">
        <f>AVERAGE(D5:F5)</f>
        <v>5078.666666666667</v>
      </c>
    </row>
    <row r="6" spans="2:10" x14ac:dyDescent="0.25">
      <c r="B6" s="16">
        <v>2</v>
      </c>
      <c r="C6" s="1" t="s">
        <v>47</v>
      </c>
      <c r="D6" s="9">
        <v>6250</v>
      </c>
      <c r="E6" s="9">
        <v>7000</v>
      </c>
      <c r="F6" s="9">
        <v>7910</v>
      </c>
      <c r="G6" s="9">
        <f t="shared" ref="G6:G10" si="0">SUM(D6:F6)</f>
        <v>21160</v>
      </c>
      <c r="H6" s="9">
        <f t="shared" ref="H6:H10" si="1">MAX(D6:F6)</f>
        <v>7910</v>
      </c>
      <c r="I6" s="9">
        <f t="shared" ref="I6:I10" si="2">MIN(D6:F6)</f>
        <v>6250</v>
      </c>
      <c r="J6" s="17">
        <f t="shared" ref="J6:J10" si="3">AVERAGE(D6:F6)</f>
        <v>7053.333333333333</v>
      </c>
    </row>
    <row r="7" spans="2:10" x14ac:dyDescent="0.25">
      <c r="B7" s="16">
        <v>3</v>
      </c>
      <c r="C7" s="1" t="s">
        <v>48</v>
      </c>
      <c r="D7" s="9">
        <v>3300</v>
      </c>
      <c r="E7" s="9">
        <v>3696</v>
      </c>
      <c r="F7" s="9">
        <v>4176</v>
      </c>
      <c r="G7" s="9">
        <f t="shared" si="0"/>
        <v>11172</v>
      </c>
      <c r="H7" s="9">
        <f t="shared" si="1"/>
        <v>4176</v>
      </c>
      <c r="I7" s="9">
        <f t="shared" si="2"/>
        <v>3300</v>
      </c>
      <c r="J7" s="17">
        <f t="shared" si="3"/>
        <v>3724</v>
      </c>
    </row>
    <row r="8" spans="2:10" x14ac:dyDescent="0.25">
      <c r="B8" s="16">
        <v>4</v>
      </c>
      <c r="C8" s="1" t="s">
        <v>49</v>
      </c>
      <c r="D8" s="9">
        <v>8000</v>
      </c>
      <c r="E8" s="9">
        <v>8690</v>
      </c>
      <c r="F8" s="9">
        <v>10125</v>
      </c>
      <c r="G8" s="9">
        <f t="shared" si="0"/>
        <v>26815</v>
      </c>
      <c r="H8" s="9">
        <f t="shared" si="1"/>
        <v>10125</v>
      </c>
      <c r="I8" s="9">
        <f t="shared" si="2"/>
        <v>8000</v>
      </c>
      <c r="J8" s="17">
        <f t="shared" si="3"/>
        <v>8938.3333333333339</v>
      </c>
    </row>
    <row r="9" spans="2:10" x14ac:dyDescent="0.25">
      <c r="B9" s="16">
        <v>5</v>
      </c>
      <c r="C9" s="1" t="s">
        <v>50</v>
      </c>
      <c r="D9" s="9">
        <v>4557</v>
      </c>
      <c r="E9" s="9">
        <v>5140</v>
      </c>
      <c r="F9" s="9">
        <v>5676</v>
      </c>
      <c r="G9" s="9">
        <f t="shared" si="0"/>
        <v>15373</v>
      </c>
      <c r="H9" s="9">
        <f t="shared" si="1"/>
        <v>5676</v>
      </c>
      <c r="I9" s="9">
        <f t="shared" si="2"/>
        <v>4557</v>
      </c>
      <c r="J9" s="17">
        <f t="shared" si="3"/>
        <v>5124.333333333333</v>
      </c>
    </row>
    <row r="10" spans="2:10" ht="15.75" thickBot="1" x14ac:dyDescent="0.3">
      <c r="B10" s="18">
        <v>6</v>
      </c>
      <c r="C10" s="19" t="s">
        <v>51</v>
      </c>
      <c r="D10" s="20">
        <v>3260</v>
      </c>
      <c r="E10" s="20">
        <v>3640</v>
      </c>
      <c r="F10" s="20">
        <v>4113</v>
      </c>
      <c r="G10" s="20">
        <f t="shared" si="0"/>
        <v>11013</v>
      </c>
      <c r="H10" s="20">
        <f t="shared" si="1"/>
        <v>4113</v>
      </c>
      <c r="I10" s="20">
        <f t="shared" si="2"/>
        <v>3260</v>
      </c>
      <c r="J10" s="21">
        <f t="shared" si="3"/>
        <v>3671</v>
      </c>
    </row>
    <row r="11" spans="2:10" ht="15.75" thickBot="1" x14ac:dyDescent="0.3"/>
    <row r="12" spans="2:10" ht="15.75" thickBot="1" x14ac:dyDescent="0.3">
      <c r="B12" s="29" t="s">
        <v>52</v>
      </c>
      <c r="C12" s="22"/>
      <c r="D12" s="23">
        <f>SUM(D5:D10)</f>
        <v>29867</v>
      </c>
      <c r="E12" s="23">
        <f t="shared" ref="E12:J12" si="4">SUM(E5:E10)</f>
        <v>33206</v>
      </c>
      <c r="F12" s="23">
        <f t="shared" si="4"/>
        <v>37696</v>
      </c>
      <c r="G12" s="23">
        <f t="shared" si="4"/>
        <v>100769</v>
      </c>
      <c r="H12" s="23">
        <f t="shared" si="4"/>
        <v>37696</v>
      </c>
      <c r="I12" s="23">
        <f t="shared" si="4"/>
        <v>29867</v>
      </c>
      <c r="J12" s="24">
        <f t="shared" si="4"/>
        <v>33589.666666666672</v>
      </c>
    </row>
    <row r="13" spans="2:10" ht="15.75" thickBot="1" x14ac:dyDescent="0.3"/>
    <row r="14" spans="2:10" x14ac:dyDescent="0.25">
      <c r="B14" s="26" t="s">
        <v>37</v>
      </c>
      <c r="C14" s="27" t="s">
        <v>38</v>
      </c>
      <c r="D14" s="27" t="s">
        <v>53</v>
      </c>
      <c r="E14" s="27" t="s">
        <v>54</v>
      </c>
      <c r="F14" s="27" t="s">
        <v>55</v>
      </c>
      <c r="G14" s="27" t="s">
        <v>56</v>
      </c>
      <c r="H14" s="27" t="s">
        <v>43</v>
      </c>
      <c r="I14" s="27" t="s">
        <v>44</v>
      </c>
      <c r="J14" s="28" t="s">
        <v>45</v>
      </c>
    </row>
    <row r="15" spans="2:10" x14ac:dyDescent="0.25">
      <c r="B15" s="16">
        <v>1</v>
      </c>
      <c r="C15" s="1" t="s">
        <v>46</v>
      </c>
      <c r="D15" s="9">
        <v>6265</v>
      </c>
      <c r="E15" s="9">
        <v>6954</v>
      </c>
      <c r="F15" s="9">
        <v>7858</v>
      </c>
      <c r="G15" s="9">
        <f>SUM(D15:F15)</f>
        <v>21077</v>
      </c>
      <c r="H15" s="9">
        <f>MAX(D15:F15)</f>
        <v>7858</v>
      </c>
      <c r="I15" s="9">
        <f>MIN(D15:F15)</f>
        <v>6265</v>
      </c>
      <c r="J15" s="17">
        <f>AVERAGE(D15:F15)</f>
        <v>7025.666666666667</v>
      </c>
    </row>
    <row r="16" spans="2:10" x14ac:dyDescent="0.25">
      <c r="B16" s="16">
        <v>2</v>
      </c>
      <c r="C16" s="1" t="s">
        <v>47</v>
      </c>
      <c r="D16" s="9">
        <v>8701</v>
      </c>
      <c r="E16" s="9">
        <v>9658</v>
      </c>
      <c r="F16" s="9">
        <v>10197</v>
      </c>
      <c r="G16" s="9">
        <f t="shared" ref="G16:G20" si="5">SUM(D16:F16)</f>
        <v>28556</v>
      </c>
      <c r="H16" s="9">
        <f t="shared" ref="H16:H20" si="6">MAX(D16:F16)</f>
        <v>10197</v>
      </c>
      <c r="I16" s="9">
        <f t="shared" ref="I16:I20" si="7">MIN(D16:F16)</f>
        <v>8701</v>
      </c>
      <c r="J16" s="17">
        <f t="shared" ref="J16:J20" si="8">AVERAGE(D16:F16)</f>
        <v>9518.6666666666661</v>
      </c>
    </row>
    <row r="17" spans="2:10" x14ac:dyDescent="0.25">
      <c r="B17" s="16">
        <v>3</v>
      </c>
      <c r="C17" s="1" t="s">
        <v>48</v>
      </c>
      <c r="D17" s="9">
        <v>4569</v>
      </c>
      <c r="E17" s="9">
        <v>5099</v>
      </c>
      <c r="F17" s="9">
        <v>5769</v>
      </c>
      <c r="G17" s="9">
        <f t="shared" si="5"/>
        <v>15437</v>
      </c>
      <c r="H17" s="9">
        <f t="shared" si="6"/>
        <v>5769</v>
      </c>
      <c r="I17" s="9">
        <f t="shared" si="7"/>
        <v>4569</v>
      </c>
      <c r="J17" s="17">
        <f t="shared" si="8"/>
        <v>5145.666666666667</v>
      </c>
    </row>
    <row r="18" spans="2:10" x14ac:dyDescent="0.25">
      <c r="B18" s="16">
        <v>4</v>
      </c>
      <c r="C18" s="1" t="s">
        <v>49</v>
      </c>
      <c r="D18" s="9">
        <v>12341</v>
      </c>
      <c r="E18" s="9">
        <v>12365</v>
      </c>
      <c r="F18" s="9">
        <v>13969</v>
      </c>
      <c r="G18" s="9">
        <f t="shared" si="5"/>
        <v>38675</v>
      </c>
      <c r="H18" s="9">
        <f t="shared" si="6"/>
        <v>13969</v>
      </c>
      <c r="I18" s="9">
        <f t="shared" si="7"/>
        <v>12341</v>
      </c>
      <c r="J18" s="17">
        <f t="shared" si="8"/>
        <v>12891.666666666666</v>
      </c>
    </row>
    <row r="19" spans="2:10" x14ac:dyDescent="0.25">
      <c r="B19" s="16">
        <v>5</v>
      </c>
      <c r="C19" s="1" t="s">
        <v>50</v>
      </c>
      <c r="D19" s="9">
        <v>6344</v>
      </c>
      <c r="E19" s="9">
        <v>7042</v>
      </c>
      <c r="F19" s="9">
        <v>7957</v>
      </c>
      <c r="G19" s="9">
        <f t="shared" si="5"/>
        <v>21343</v>
      </c>
      <c r="H19" s="9">
        <f t="shared" si="6"/>
        <v>7957</v>
      </c>
      <c r="I19" s="9">
        <f t="shared" si="7"/>
        <v>6344</v>
      </c>
      <c r="J19" s="17">
        <f t="shared" si="8"/>
        <v>7114.333333333333</v>
      </c>
    </row>
    <row r="20" spans="2:10" ht="15.75" thickBot="1" x14ac:dyDescent="0.3">
      <c r="B20" s="18">
        <v>6</v>
      </c>
      <c r="C20" s="19" t="s">
        <v>51</v>
      </c>
      <c r="D20" s="20">
        <v>4525</v>
      </c>
      <c r="E20" s="20">
        <v>5022</v>
      </c>
      <c r="F20" s="20">
        <v>5671</v>
      </c>
      <c r="G20" s="20">
        <f t="shared" si="5"/>
        <v>15218</v>
      </c>
      <c r="H20" s="20">
        <f t="shared" si="6"/>
        <v>5671</v>
      </c>
      <c r="I20" s="20">
        <f t="shared" si="7"/>
        <v>4525</v>
      </c>
      <c r="J20" s="21">
        <f t="shared" si="8"/>
        <v>5072.666666666667</v>
      </c>
    </row>
    <row r="21" spans="2:10" ht="15.75" thickBot="1" x14ac:dyDescent="0.3"/>
    <row r="22" spans="2:10" ht="15.75" thickBot="1" x14ac:dyDescent="0.3">
      <c r="B22" s="29" t="s">
        <v>52</v>
      </c>
      <c r="C22" s="22"/>
      <c r="D22" s="23">
        <f>SUM(D15:D20)</f>
        <v>42745</v>
      </c>
      <c r="E22" s="23">
        <f t="shared" ref="E22:J22" si="9">SUM(E15:E20)</f>
        <v>46140</v>
      </c>
      <c r="F22" s="23">
        <f t="shared" si="9"/>
        <v>51421</v>
      </c>
      <c r="G22" s="23">
        <f t="shared" si="9"/>
        <v>140306</v>
      </c>
      <c r="H22" s="23">
        <f t="shared" si="9"/>
        <v>51421</v>
      </c>
      <c r="I22" s="23">
        <f t="shared" si="9"/>
        <v>42745</v>
      </c>
      <c r="J22" s="24">
        <f t="shared" si="9"/>
        <v>46768.666666666664</v>
      </c>
    </row>
    <row r="23" spans="2:10" ht="15.75" thickBot="1" x14ac:dyDescent="0.3"/>
    <row r="24" spans="2:10" ht="15.75" thickBot="1" x14ac:dyDescent="0.3">
      <c r="B24" s="25" t="s">
        <v>57</v>
      </c>
      <c r="C24" s="30"/>
      <c r="D24" s="31">
        <f>SUM(D12,D22)</f>
        <v>72612</v>
      </c>
      <c r="E24" s="31">
        <f t="shared" ref="E24:G24" si="10">SUM(E12,E22)</f>
        <v>79346</v>
      </c>
      <c r="F24" s="31">
        <f t="shared" si="10"/>
        <v>89117</v>
      </c>
      <c r="G24" s="31">
        <f t="shared" si="10"/>
        <v>241075</v>
      </c>
      <c r="H24" s="23">
        <f t="shared" ref="H24:J24" si="11">SUM(H12,H22)</f>
        <v>89117</v>
      </c>
      <c r="I24" s="23">
        <f t="shared" si="11"/>
        <v>72612</v>
      </c>
      <c r="J24" s="24">
        <f t="shared" si="11"/>
        <v>80358.333333333343</v>
      </c>
    </row>
  </sheetData>
  <mergeCells count="2">
    <mergeCell ref="B2:J2"/>
    <mergeCell ref="B24:C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5549-AB23-431D-80B1-7C46F483E345}">
  <dimension ref="B2:H19"/>
  <sheetViews>
    <sheetView workbookViewId="0">
      <selection activeCell="B2" sqref="B2:H2"/>
    </sheetView>
  </sheetViews>
  <sheetFormatPr defaultRowHeight="15" x14ac:dyDescent="0.25"/>
  <cols>
    <col min="2" max="2" width="14.140625" customWidth="1"/>
    <col min="3" max="9" width="10.5703125" bestFit="1" customWidth="1"/>
  </cols>
  <sheetData>
    <row r="2" spans="2:8" x14ac:dyDescent="0.25">
      <c r="B2" s="12" t="s">
        <v>58</v>
      </c>
      <c r="C2" s="12"/>
      <c r="D2" s="12"/>
      <c r="E2" s="12"/>
      <c r="F2" s="12"/>
      <c r="G2" s="12"/>
      <c r="H2" s="12"/>
    </row>
    <row r="3" spans="2:8" x14ac:dyDescent="0.25">
      <c r="B3" s="34"/>
      <c r="C3" s="34"/>
      <c r="D3" s="34"/>
      <c r="E3" s="34"/>
      <c r="F3" s="34"/>
      <c r="G3" s="34"/>
      <c r="H3" s="34"/>
    </row>
    <row r="4" spans="2:8" x14ac:dyDescent="0.25">
      <c r="B4" s="10"/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</row>
    <row r="5" spans="2:8" x14ac:dyDescent="0.25">
      <c r="B5" s="10" t="s">
        <v>59</v>
      </c>
      <c r="C5" s="9">
        <v>500</v>
      </c>
      <c r="D5" s="9">
        <v>750</v>
      </c>
      <c r="E5" s="9">
        <v>800</v>
      </c>
      <c r="F5" s="9">
        <v>700</v>
      </c>
      <c r="G5" s="9">
        <v>654</v>
      </c>
      <c r="H5" s="9">
        <v>700</v>
      </c>
    </row>
    <row r="7" spans="2:8" x14ac:dyDescent="0.25">
      <c r="B7" s="10" t="s">
        <v>60</v>
      </c>
      <c r="C7" s="11"/>
      <c r="D7" s="11"/>
      <c r="E7" s="11"/>
      <c r="F7" s="11"/>
      <c r="G7" s="11"/>
      <c r="H7" s="11"/>
    </row>
    <row r="8" spans="2:8" x14ac:dyDescent="0.25">
      <c r="B8" s="10" t="s">
        <v>61</v>
      </c>
      <c r="C8" s="9">
        <v>10</v>
      </c>
      <c r="D8" s="9">
        <v>15</v>
      </c>
      <c r="E8" s="9">
        <v>15</v>
      </c>
      <c r="F8" s="9">
        <v>12</v>
      </c>
      <c r="G8" s="9">
        <v>12</v>
      </c>
      <c r="H8" s="9">
        <v>11</v>
      </c>
    </row>
    <row r="9" spans="2:8" x14ac:dyDescent="0.25">
      <c r="B9" s="10" t="s">
        <v>62</v>
      </c>
      <c r="C9" s="9">
        <v>50</v>
      </c>
      <c r="D9" s="9">
        <v>60</v>
      </c>
      <c r="E9" s="9">
        <v>54</v>
      </c>
      <c r="F9" s="9">
        <v>55</v>
      </c>
      <c r="G9" s="9">
        <v>54</v>
      </c>
      <c r="H9" s="9">
        <v>56</v>
      </c>
    </row>
    <row r="10" spans="2:8" x14ac:dyDescent="0.25">
      <c r="B10" s="10" t="s">
        <v>63</v>
      </c>
      <c r="C10" s="9">
        <v>300</v>
      </c>
      <c r="D10" s="9">
        <v>250</v>
      </c>
      <c r="E10" s="9">
        <v>300</v>
      </c>
      <c r="F10" s="9">
        <v>300</v>
      </c>
      <c r="G10" s="9">
        <v>200</v>
      </c>
      <c r="H10" s="32">
        <v>200</v>
      </c>
    </row>
    <row r="11" spans="2:8" x14ac:dyDescent="0.25">
      <c r="B11" s="10" t="s">
        <v>64</v>
      </c>
      <c r="C11" s="9">
        <v>40</v>
      </c>
      <c r="D11" s="9">
        <v>40</v>
      </c>
      <c r="E11" s="9">
        <v>40</v>
      </c>
      <c r="F11" s="9">
        <v>40</v>
      </c>
      <c r="G11" s="9">
        <v>40</v>
      </c>
      <c r="H11" s="33">
        <v>40</v>
      </c>
    </row>
    <row r="12" spans="2:8" x14ac:dyDescent="0.25">
      <c r="B12" s="10" t="s">
        <v>65</v>
      </c>
      <c r="C12" s="9">
        <v>10</v>
      </c>
      <c r="D12" s="9">
        <v>15</v>
      </c>
      <c r="E12" s="9">
        <v>14</v>
      </c>
      <c r="F12" s="9">
        <v>15</v>
      </c>
      <c r="G12" s="9">
        <v>20</v>
      </c>
      <c r="H12" s="33">
        <v>31</v>
      </c>
    </row>
    <row r="13" spans="2:8" x14ac:dyDescent="0.25">
      <c r="B13" s="10" t="s">
        <v>66</v>
      </c>
      <c r="C13" s="9">
        <v>120</v>
      </c>
      <c r="D13" s="9">
        <v>150</v>
      </c>
      <c r="E13" s="9">
        <v>130</v>
      </c>
      <c r="F13" s="9">
        <v>200</v>
      </c>
      <c r="G13" s="9">
        <v>150</v>
      </c>
      <c r="H13" s="33">
        <v>190</v>
      </c>
    </row>
    <row r="14" spans="2:8" x14ac:dyDescent="0.25">
      <c r="B14" s="10" t="s">
        <v>67</v>
      </c>
      <c r="C14" s="9">
        <v>50</v>
      </c>
      <c r="D14" s="9">
        <v>60</v>
      </c>
      <c r="E14" s="9">
        <v>65</v>
      </c>
      <c r="F14" s="9">
        <v>70</v>
      </c>
      <c r="G14" s="9">
        <v>65</v>
      </c>
      <c r="H14" s="33">
        <v>85</v>
      </c>
    </row>
    <row r="15" spans="2:8" x14ac:dyDescent="0.25">
      <c r="B15" s="10" t="s">
        <v>68</v>
      </c>
      <c r="C15" s="9">
        <v>145</v>
      </c>
      <c r="D15" s="9">
        <v>145</v>
      </c>
      <c r="E15" s="9">
        <v>145</v>
      </c>
      <c r="F15" s="9">
        <v>145</v>
      </c>
      <c r="G15" s="9">
        <v>100</v>
      </c>
      <c r="H15" s="9">
        <v>145</v>
      </c>
    </row>
    <row r="16" spans="2:8" x14ac:dyDescent="0.25">
      <c r="B16" s="34"/>
    </row>
    <row r="17" spans="2:8" x14ac:dyDescent="0.25">
      <c r="B17" s="10" t="s">
        <v>69</v>
      </c>
      <c r="C17" s="9">
        <f>SUM(C8:C15)</f>
        <v>725</v>
      </c>
      <c r="D17" s="9">
        <f t="shared" ref="D17:H17" si="0">SUM(D8:D15)</f>
        <v>735</v>
      </c>
      <c r="E17" s="9">
        <f t="shared" si="0"/>
        <v>763</v>
      </c>
      <c r="F17" s="9">
        <f t="shared" si="0"/>
        <v>837</v>
      </c>
      <c r="G17" s="9">
        <f t="shared" si="0"/>
        <v>641</v>
      </c>
      <c r="H17" s="9">
        <f t="shared" si="0"/>
        <v>758</v>
      </c>
    </row>
    <row r="18" spans="2:8" x14ac:dyDescent="0.25">
      <c r="B18" s="34"/>
    </row>
    <row r="19" spans="2:8" x14ac:dyDescent="0.25">
      <c r="B19" s="10" t="s">
        <v>70</v>
      </c>
      <c r="C19" s="9">
        <f>C5-C17</f>
        <v>-225</v>
      </c>
      <c r="D19" s="9">
        <f t="shared" ref="D19:H19" si="1">D5-D17</f>
        <v>15</v>
      </c>
      <c r="E19" s="9">
        <f t="shared" si="1"/>
        <v>37</v>
      </c>
      <c r="F19" s="9">
        <f t="shared" si="1"/>
        <v>-137</v>
      </c>
      <c r="G19" s="9">
        <f t="shared" si="1"/>
        <v>13</v>
      </c>
      <c r="H19" s="9">
        <f t="shared" si="1"/>
        <v>-58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A511-4FF4-4034-8E13-26254FED86A4}">
  <dimension ref="B2:I20"/>
  <sheetViews>
    <sheetView workbookViewId="0">
      <selection activeCell="E6" sqref="E6"/>
    </sheetView>
  </sheetViews>
  <sheetFormatPr defaultRowHeight="15" x14ac:dyDescent="0.25"/>
  <cols>
    <col min="3" max="3" width="13.28515625" customWidth="1"/>
    <col min="4" max="4" width="13.7109375" customWidth="1"/>
    <col min="6" max="6" width="12.85546875" customWidth="1"/>
    <col min="7" max="7" width="9.5703125" bestFit="1" customWidth="1"/>
    <col min="8" max="8" width="14.28515625" customWidth="1"/>
    <col min="9" max="9" width="13.85546875" customWidth="1"/>
  </cols>
  <sheetData>
    <row r="2" spans="2:9" x14ac:dyDescent="0.25">
      <c r="B2" s="40" t="s">
        <v>71</v>
      </c>
      <c r="C2" s="40"/>
      <c r="D2" s="40"/>
      <c r="E2" s="40"/>
      <c r="F2" s="40"/>
      <c r="G2" s="40"/>
      <c r="H2" s="40"/>
      <c r="I2" s="40"/>
    </row>
    <row r="3" spans="2:9" x14ac:dyDescent="0.25">
      <c r="B3" s="35"/>
      <c r="C3" s="35"/>
      <c r="D3" s="35"/>
      <c r="E3" s="35"/>
      <c r="F3" s="35"/>
      <c r="G3" s="35"/>
      <c r="H3" s="35"/>
      <c r="I3" s="35"/>
    </row>
    <row r="4" spans="2:9" x14ac:dyDescent="0.25">
      <c r="B4" s="10" t="s">
        <v>72</v>
      </c>
      <c r="C4" s="10" t="s">
        <v>73</v>
      </c>
      <c r="D4" s="10" t="s">
        <v>74</v>
      </c>
      <c r="E4" s="10" t="s">
        <v>75</v>
      </c>
      <c r="F4" s="10" t="s">
        <v>76</v>
      </c>
      <c r="G4" s="10" t="s">
        <v>77</v>
      </c>
      <c r="H4" s="10" t="s">
        <v>78</v>
      </c>
      <c r="I4" s="10" t="s">
        <v>79</v>
      </c>
    </row>
    <row r="5" spans="2:9" x14ac:dyDescent="0.25">
      <c r="B5" s="10">
        <v>1</v>
      </c>
      <c r="C5" s="1" t="s">
        <v>80</v>
      </c>
      <c r="D5" s="36">
        <v>853</v>
      </c>
      <c r="E5" s="37">
        <v>0.1</v>
      </c>
      <c r="F5" s="38">
        <v>0.09</v>
      </c>
      <c r="G5" s="41">
        <f>PRODUCT(D5,E5)</f>
        <v>85.300000000000011</v>
      </c>
      <c r="H5" s="41">
        <f>PRODUCT(D5,F5)</f>
        <v>76.77</v>
      </c>
      <c r="I5" s="36">
        <f>D5+F5-G5</f>
        <v>767.79</v>
      </c>
    </row>
    <row r="6" spans="2:9" x14ac:dyDescent="0.25">
      <c r="B6" s="10">
        <v>2</v>
      </c>
      <c r="C6" s="1" t="s">
        <v>81</v>
      </c>
      <c r="D6" s="36">
        <v>951</v>
      </c>
      <c r="E6" s="39">
        <v>9.9900000000000003E-2</v>
      </c>
      <c r="F6" s="38">
        <v>0.08</v>
      </c>
      <c r="G6" s="41">
        <f t="shared" ref="G6:G12" si="0">PRODUCT(D6,E6)</f>
        <v>95.004900000000006</v>
      </c>
      <c r="H6" s="41">
        <f t="shared" ref="H6:H12" si="1">PRODUCT(D6,F6)</f>
        <v>76.08</v>
      </c>
      <c r="I6" s="36">
        <f t="shared" ref="I6:I12" si="2">D6+F6-G6</f>
        <v>856.07510000000002</v>
      </c>
    </row>
    <row r="7" spans="2:9" x14ac:dyDescent="0.25">
      <c r="B7" s="10">
        <v>3</v>
      </c>
      <c r="C7" s="1" t="s">
        <v>82</v>
      </c>
      <c r="D7" s="36">
        <v>456</v>
      </c>
      <c r="E7" s="39">
        <v>8.6400000000000005E-2</v>
      </c>
      <c r="F7" s="38">
        <v>0.06</v>
      </c>
      <c r="G7" s="41">
        <f t="shared" si="0"/>
        <v>39.398400000000002</v>
      </c>
      <c r="H7" s="41">
        <f t="shared" si="1"/>
        <v>27.36</v>
      </c>
      <c r="I7" s="36">
        <f t="shared" si="2"/>
        <v>416.66160000000002</v>
      </c>
    </row>
    <row r="8" spans="2:9" x14ac:dyDescent="0.25">
      <c r="B8" s="10">
        <v>4</v>
      </c>
      <c r="C8" s="1" t="s">
        <v>83</v>
      </c>
      <c r="D8" s="36">
        <v>500</v>
      </c>
      <c r="E8" s="39">
        <v>8.5000000000000006E-2</v>
      </c>
      <c r="F8" s="38">
        <v>0.06</v>
      </c>
      <c r="G8" s="41">
        <f t="shared" si="0"/>
        <v>42.5</v>
      </c>
      <c r="H8" s="41">
        <f t="shared" si="1"/>
        <v>30</v>
      </c>
      <c r="I8" s="36">
        <f t="shared" si="2"/>
        <v>457.56</v>
      </c>
    </row>
    <row r="9" spans="2:9" x14ac:dyDescent="0.25">
      <c r="B9" s="10">
        <v>5</v>
      </c>
      <c r="C9" s="1" t="s">
        <v>84</v>
      </c>
      <c r="D9" s="36">
        <v>850</v>
      </c>
      <c r="E9" s="39">
        <v>8.9899999999999994E-2</v>
      </c>
      <c r="F9" s="38">
        <v>7.0000000000000007E-2</v>
      </c>
      <c r="G9" s="41">
        <f t="shared" si="0"/>
        <v>76.414999999999992</v>
      </c>
      <c r="H9" s="41">
        <f t="shared" si="1"/>
        <v>59.500000000000007</v>
      </c>
      <c r="I9" s="36">
        <f t="shared" si="2"/>
        <v>773.65500000000009</v>
      </c>
    </row>
    <row r="10" spans="2:9" x14ac:dyDescent="0.25">
      <c r="B10" s="10">
        <v>6</v>
      </c>
      <c r="C10" s="1" t="s">
        <v>85</v>
      </c>
      <c r="D10" s="36">
        <v>459</v>
      </c>
      <c r="E10" s="39">
        <v>6.25E-2</v>
      </c>
      <c r="F10" s="38">
        <v>0.05</v>
      </c>
      <c r="G10" s="41">
        <f t="shared" si="0"/>
        <v>28.6875</v>
      </c>
      <c r="H10" s="41">
        <f t="shared" si="1"/>
        <v>22.950000000000003</v>
      </c>
      <c r="I10" s="36">
        <f t="shared" si="2"/>
        <v>430.36250000000001</v>
      </c>
    </row>
    <row r="11" spans="2:9" x14ac:dyDescent="0.25">
      <c r="B11" s="10">
        <v>7</v>
      </c>
      <c r="C11" s="1" t="s">
        <v>86</v>
      </c>
      <c r="D11" s="36">
        <v>478</v>
      </c>
      <c r="E11" s="39">
        <v>7.1199999999999999E-2</v>
      </c>
      <c r="F11" s="38">
        <v>0.05</v>
      </c>
      <c r="G11" s="41">
        <f t="shared" si="0"/>
        <v>34.0336</v>
      </c>
      <c r="H11" s="41">
        <f t="shared" si="1"/>
        <v>23.900000000000002</v>
      </c>
      <c r="I11" s="36">
        <f t="shared" si="2"/>
        <v>444.01640000000003</v>
      </c>
    </row>
    <row r="12" spans="2:9" x14ac:dyDescent="0.25">
      <c r="B12" s="10">
        <v>8</v>
      </c>
      <c r="C12" s="1" t="s">
        <v>87</v>
      </c>
      <c r="D12" s="36">
        <v>658</v>
      </c>
      <c r="E12" s="39">
        <v>5.9900000000000002E-2</v>
      </c>
      <c r="F12" s="38">
        <v>0.04</v>
      </c>
      <c r="G12" s="41">
        <f t="shared" si="0"/>
        <v>39.414200000000001</v>
      </c>
      <c r="H12" s="41">
        <f t="shared" si="1"/>
        <v>26.32</v>
      </c>
      <c r="I12" s="36">
        <f t="shared" si="2"/>
        <v>618.62579999999991</v>
      </c>
    </row>
    <row r="20" spans="3:3" x14ac:dyDescent="0.25">
      <c r="C20">
        <v>7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1E58-E03E-48C1-98B4-6676FF87B401}">
  <dimension ref="B2:F11"/>
  <sheetViews>
    <sheetView tabSelected="1" workbookViewId="0">
      <selection activeCell="L8" sqref="L8"/>
    </sheetView>
  </sheetViews>
  <sheetFormatPr defaultRowHeight="15" x14ac:dyDescent="0.25"/>
  <cols>
    <col min="2" max="2" width="16.28515625" customWidth="1"/>
    <col min="4" max="4" width="9.5703125" bestFit="1" customWidth="1"/>
    <col min="5" max="5" width="12.140625" bestFit="1" customWidth="1"/>
    <col min="6" max="6" width="11.42578125" customWidth="1"/>
  </cols>
  <sheetData>
    <row r="2" spans="2:6" x14ac:dyDescent="0.25">
      <c r="B2" s="10" t="s">
        <v>88</v>
      </c>
      <c r="C2" s="42">
        <v>2.94</v>
      </c>
    </row>
    <row r="3" spans="2:6" x14ac:dyDescent="0.25">
      <c r="B3" s="12" t="s">
        <v>89</v>
      </c>
      <c r="C3" s="12"/>
      <c r="D3" s="12"/>
      <c r="E3" s="12"/>
      <c r="F3" s="12"/>
    </row>
    <row r="4" spans="2:6" x14ac:dyDescent="0.25">
      <c r="B4" s="10" t="s">
        <v>90</v>
      </c>
      <c r="C4" s="10" t="s">
        <v>91</v>
      </c>
      <c r="D4" s="10" t="s">
        <v>92</v>
      </c>
      <c r="E4" s="10" t="s">
        <v>93</v>
      </c>
      <c r="F4" s="10" t="s">
        <v>94</v>
      </c>
    </row>
    <row r="5" spans="2:6" x14ac:dyDescent="0.25">
      <c r="B5" s="11" t="s">
        <v>95</v>
      </c>
      <c r="C5" s="1">
        <v>500</v>
      </c>
      <c r="D5" s="41">
        <v>0.15</v>
      </c>
      <c r="E5" s="3">
        <f>PRODUCT(C5*D5)</f>
        <v>75</v>
      </c>
      <c r="F5" s="43">
        <f>E5/C2</f>
        <v>25.510204081632654</v>
      </c>
    </row>
    <row r="6" spans="2:6" x14ac:dyDescent="0.25">
      <c r="B6" s="11" t="s">
        <v>96</v>
      </c>
      <c r="C6" s="1">
        <v>750</v>
      </c>
      <c r="D6" s="41">
        <v>0.15</v>
      </c>
      <c r="E6" s="3">
        <f t="shared" ref="E6:E11" si="0">PRODUCT(C6*D6)</f>
        <v>112.5</v>
      </c>
      <c r="F6" s="43">
        <f>E6/C2</f>
        <v>38.265306122448983</v>
      </c>
    </row>
    <row r="7" spans="2:6" x14ac:dyDescent="0.25">
      <c r="B7" s="11" t="s">
        <v>97</v>
      </c>
      <c r="C7" s="1">
        <v>250</v>
      </c>
      <c r="D7" s="41">
        <v>10</v>
      </c>
      <c r="E7" s="3">
        <f t="shared" si="0"/>
        <v>2500</v>
      </c>
      <c r="F7" s="43">
        <f>E7/C2</f>
        <v>850.34013605442181</v>
      </c>
    </row>
    <row r="8" spans="2:6" x14ac:dyDescent="0.25">
      <c r="B8" s="11" t="s">
        <v>98</v>
      </c>
      <c r="C8" s="1">
        <v>310</v>
      </c>
      <c r="D8" s="41">
        <v>0.5</v>
      </c>
      <c r="E8" s="3">
        <f t="shared" si="0"/>
        <v>155</v>
      </c>
      <c r="F8" s="43">
        <f>E8/C2</f>
        <v>52.721088435374149</v>
      </c>
    </row>
    <row r="9" spans="2:6" x14ac:dyDescent="0.25">
      <c r="B9" s="11" t="s">
        <v>99</v>
      </c>
      <c r="C9" s="1">
        <v>500</v>
      </c>
      <c r="D9" s="41">
        <v>0.1</v>
      </c>
      <c r="E9" s="3">
        <f t="shared" si="0"/>
        <v>50</v>
      </c>
      <c r="F9" s="43">
        <f>E9/C2</f>
        <v>17.006802721088437</v>
      </c>
    </row>
    <row r="10" spans="2:6" x14ac:dyDescent="0.25">
      <c r="B10" s="11" t="s">
        <v>100</v>
      </c>
      <c r="C10" s="1">
        <v>1500</v>
      </c>
      <c r="D10" s="41">
        <v>2.5</v>
      </c>
      <c r="E10" s="3">
        <f t="shared" si="0"/>
        <v>3750</v>
      </c>
      <c r="F10" s="43">
        <f>E10/C2</f>
        <v>1275.5102040816328</v>
      </c>
    </row>
    <row r="11" spans="2:6" x14ac:dyDescent="0.25">
      <c r="B11" s="11" t="s">
        <v>101</v>
      </c>
      <c r="C11" s="1">
        <v>190</v>
      </c>
      <c r="D11" s="41">
        <v>6</v>
      </c>
      <c r="E11" s="3">
        <f t="shared" si="0"/>
        <v>1140</v>
      </c>
      <c r="F11" s="43">
        <f>E11/C2</f>
        <v>387.75510204081633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0665EB6B70234DA4150FDECE817556" ma:contentTypeVersion="6" ma:contentTypeDescription="Crie um novo documento." ma:contentTypeScope="" ma:versionID="4c7d158ef7a889d0af88e61a2cb67e23">
  <xsd:schema xmlns:xsd="http://www.w3.org/2001/XMLSchema" xmlns:xs="http://www.w3.org/2001/XMLSchema" xmlns:p="http://schemas.microsoft.com/office/2006/metadata/properties" xmlns:ns3="e9c7b37c-ca65-4ccd-b29e-b015d130adee" targetNamespace="http://schemas.microsoft.com/office/2006/metadata/properties" ma:root="true" ma:fieldsID="1b90117f0e4f8161bfda85d304b92684" ns3:_="">
    <xsd:import namespace="e9c7b37c-ca65-4ccd-b29e-b015d130ad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7b37c-ca65-4ccd-b29e-b015d130ad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c7b37c-ca65-4ccd-b29e-b015d130adee" xsi:nil="true"/>
  </documentManagement>
</p:properties>
</file>

<file path=customXml/itemProps1.xml><?xml version="1.0" encoding="utf-8"?>
<ds:datastoreItem xmlns:ds="http://schemas.openxmlformats.org/officeDocument/2006/customXml" ds:itemID="{1AB985CA-BA1A-475D-8689-07D271133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c7b37c-ca65-4ccd-b29e-b015d130ad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3468B-8E2C-418B-B119-2276D6FB8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D1796C-8F1D-42A6-A782-126274D2D7A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9c7b37c-ca65-4ccd-b29e-b015d130ade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Exercício1</vt:lpstr>
      <vt:lpstr>Exercício2</vt:lpstr>
      <vt:lpstr>Exercício3</vt:lpstr>
      <vt:lpstr>Exercício4</vt:lpstr>
      <vt:lpstr>Exercício5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De Almeida Souza</dc:creator>
  <cp:lastModifiedBy>Lincoln De Almeida Souza</cp:lastModifiedBy>
  <dcterms:created xsi:type="dcterms:W3CDTF">2024-04-18T10:40:57Z</dcterms:created>
  <dcterms:modified xsi:type="dcterms:W3CDTF">2024-04-18T14:58:04Z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0x010100F80665EB6B70234DA4150FDECE817556</vt:lpwstr>
  </property>
</Properties>
</file>