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Google Drive\CITS3200\ZirconsRock\test_files\outputs\"/>
    </mc:Choice>
  </mc:AlternateContent>
  <bookViews>
    <workbookView xWindow="240" yWindow="20" windowWidth="16100" windowHeight="9660" activeTab="3" xr2:uid="{00000000-000D-0000-FFFF-FFFF00000000}"/>
  </bookViews>
  <sheets>
    <sheet name="data" sheetId="1" r:id="rId1"/>
    <sheet name="TrElem" sheetId="2" r:id="rId2"/>
    <sheet name="TrElem Chart" sheetId="3" r:id="rId3"/>
    <sheet name="REE" sheetId="4" r:id="rId4"/>
    <sheet name="REE Chart" sheetId="5" r:id="rId5"/>
    <sheet name="Unknown" sheetId="6" r:id="rId6"/>
    <sheet name="Class" sheetId="7" r:id="rId7"/>
    <sheet name="CART1" sheetId="8" r:id="rId8"/>
    <sheet name="CART1 Chart" sheetId="9" r:id="rId9"/>
    <sheet name="CART2" sheetId="10" r:id="rId10"/>
    <sheet name="CART2 Chart" sheetId="11" r:id="rId11"/>
    <sheet name="Statistics of Unknown" sheetId="12" r:id="rId12"/>
    <sheet name="Y-Udata" sheetId="13" r:id="rId13"/>
    <sheet name="Y-U Plot" sheetId="14" r:id="rId14"/>
    <sheet name="Y-Thdata" sheetId="15" r:id="rId15"/>
    <sheet name="Y-Th Plot" sheetId="16" r:id="rId16"/>
    <sheet name="Y-YbSmdata" sheetId="17" r:id="rId17"/>
    <sheet name="Y-YbSm Plot" sheetId="18" r:id="rId18"/>
    <sheet name="Y-NbTadata" sheetId="19" r:id="rId19"/>
    <sheet name="Y-NbTa Plot" sheetId="20" r:id="rId20"/>
    <sheet name="Y-ThUdata" sheetId="21" r:id="rId21"/>
    <sheet name="Y-ThU Plot" sheetId="22" r:id="rId22"/>
    <sheet name="Y-CeCedata" sheetId="23" r:id="rId23"/>
    <sheet name="Y-CeCe Plot" sheetId="24" r:id="rId24"/>
    <sheet name="Y-EuEudata" sheetId="25" r:id="rId25"/>
    <sheet name="Y-EuEu Plot" sheetId="26" r:id="rId26"/>
    <sheet name="Hf-Ydata" sheetId="27" r:id="rId27"/>
    <sheet name="Hf-Y Plot" sheetId="28" r:id="rId28"/>
    <sheet name="Nb-Tadata" sheetId="29" r:id="rId29"/>
    <sheet name="Nb-Ta Plot" sheetId="30" r:id="rId30"/>
    <sheet name="U-Thdata" sheetId="31" r:id="rId31"/>
    <sheet name="U-Th Plot" sheetId="32" r:id="rId32"/>
    <sheet name="CeCe-EuEudata" sheetId="33" r:id="rId33"/>
    <sheet name="CeCe-EuEu Plot" sheetId="34" r:id="rId34"/>
  </sheets>
  <calcPr calcId="171027"/>
</workbook>
</file>

<file path=xl/calcChain.xml><?xml version="1.0" encoding="utf-8"?>
<calcChain xmlns="http://schemas.openxmlformats.org/spreadsheetml/2006/main">
  <c r="D7" i="10" l="1"/>
  <c r="D6" i="10"/>
  <c r="D5" i="10"/>
  <c r="D4" i="10"/>
  <c r="D3" i="10"/>
  <c r="D8" i="8"/>
  <c r="D7" i="8"/>
  <c r="D6" i="8"/>
  <c r="D5" i="8"/>
  <c r="D4" i="8"/>
  <c r="D3" i="8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<sst xmlns="http://schemas.openxmlformats.org/spreadsheetml/2006/main" count="2730" uniqueCount="128">
  <si>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</si>
  <si>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</si>
  <si>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</si>
  <si>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</si>
  <si>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</si>
  <si>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</si>
  <si>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</si>
  <si>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</si>
  <si>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</si>
  <si>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</si>
  <si>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</si>
  <si>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</si>
  <si>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</si>
  <si>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</si>
  <si>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</si>
  <si>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</si>
  <si>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</si>
  <si>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</si>
  <si>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</si>
  <si>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</si>
  <si>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</si>
  <si>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</si>
  <si>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</si>
  <si>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</si>
  <si>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</si>
  <si>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</si>
  <si>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STDGJ-01</t>
  </si>
  <si>
    <t>STDGJ</t>
  </si>
  <si>
    <t>STDGJ-02</t>
  </si>
  <si>
    <t>91500-01</t>
  </si>
  <si>
    <t>91500</t>
  </si>
  <si>
    <t>INT1-01</t>
  </si>
  <si>
    <t>INT1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</si>
  <si>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</si>
  <si>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</si>
  <si>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</si>
  <si>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</si>
  <si>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</si>
  <si>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</si>
  <si>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</si>
  <si>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</si>
  <si>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</si>
  <si>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</si>
  <si>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</si>
  <si>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91500-02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</si>
  <si>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</si>
  <si>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</si>
  <si>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</si>
  <si>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</si>
  <si>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</si>
  <si>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</si>
  <si>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</si>
  <si>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</si>
  <si>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</si>
  <si>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</si>
  <si>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</si>
  <si>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</si>
  <si>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</si>
  <si>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</si>
  <si>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</si>
  <si>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</si>
  <si>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91500-03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</si>
  <si>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</si>
  <si>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</si>
  <si>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</si>
  <si>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</si>
  <si>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</si>
  <si>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</si>
  <si>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</si>
  <si>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</si>
  <si>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</si>
  <si>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</si>
  <si>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</si>
  <si>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</si>
  <si>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</si>
  <si>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</si>
  <si>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</si>
  <si>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</si>
  <si>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</si>
  <si>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91500-04</t>
  </si>
  <si>
    <t>INT1-35</t>
  </si>
  <si>
    <t>INT2-01</t>
  </si>
  <si>
    <t>INT2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</si>
  <si>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</si>
  <si>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</si>
  <si>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</si>
  <si>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</si>
  <si>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</si>
  <si>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</si>
  <si>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</si>
  <si>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</si>
  <si>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</si>
  <si>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</si>
  <si>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</si>
  <si>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</si>
  <si>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</si>
  <si>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</si>
  <si>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</si>
  <si>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</si>
  <si>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CART1</t>
  </si>
  <si>
    <t>CART2</t>
  </si>
  <si>
    <t>Granitoid (&gt;65% SiO2)</t>
  </si>
  <si>
    <t>Larvikite (72%)</t>
  </si>
  <si>
    <t>Ne-syenite&amp;Syenite Pegmatites</t>
  </si>
  <si>
    <t>Granitoid (70-75% SiO2)</t>
  </si>
  <si>
    <t>Dolerite (71%)</t>
  </si>
  <si>
    <t>Dolerite</t>
  </si>
  <si>
    <t>Carbonite</t>
  </si>
  <si>
    <t>Syenite (93%)</t>
  </si>
  <si>
    <t>Carbonite (79%)</t>
  </si>
  <si>
    <t>Basalt</t>
  </si>
  <si>
    <t>Basalt (94%)</t>
  </si>
  <si>
    <t>Zircon Classification: CART1</t>
  </si>
  <si>
    <t>Total Analysis</t>
  </si>
  <si>
    <t>Rock type</t>
  </si>
  <si>
    <t>Percentage</t>
  </si>
  <si>
    <t>Number of Analysis</t>
  </si>
  <si>
    <t>Zircon Classification: CART2</t>
  </si>
  <si>
    <t>Number of Analyses</t>
  </si>
  <si>
    <t>Stat. Parameter</t>
  </si>
  <si>
    <t>Mean</t>
  </si>
  <si>
    <t>St. Dev. - Population</t>
  </si>
  <si>
    <t>Median</t>
  </si>
  <si>
    <t>Yb/Sm</t>
  </si>
  <si>
    <t>Nb/Ta</t>
  </si>
  <si>
    <t>Th/U</t>
  </si>
  <si>
    <t>Ce/Ce</t>
  </si>
  <si>
    <t>Eu/Eu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</si>
</sst>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26" Type="http://schemas.openxmlformats.org/officeDocument/2006/relationships/worksheet" Target="worksheets/sheet22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17.xml"/><Relationship Id="rId34" Type="http://schemas.openxmlformats.org/officeDocument/2006/relationships/worksheet" Target="worksheets/sheet30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21.xml"/><Relationship Id="rId33" Type="http://schemas.openxmlformats.org/officeDocument/2006/relationships/worksheet" Target="worksheets/sheet29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29" Type="http://schemas.openxmlformats.org/officeDocument/2006/relationships/worksheet" Target="worksheets/sheet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4.xml"/><Relationship Id="rId24" Type="http://schemas.openxmlformats.org/officeDocument/2006/relationships/worksheet" Target="worksheets/sheet20.xml"/><Relationship Id="rId32" Type="http://schemas.openxmlformats.org/officeDocument/2006/relationships/worksheet" Target="worksheets/sheet28.xml"/><Relationship Id="rId37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9.xml"/><Relationship Id="rId28" Type="http://schemas.openxmlformats.org/officeDocument/2006/relationships/worksheet" Target="worksheets/sheet24.xml"/><Relationship Id="rId36" Type="http://schemas.openxmlformats.org/officeDocument/2006/relationships/styles" Target="styles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5.xml"/><Relationship Id="rId31" Type="http://schemas.openxmlformats.org/officeDocument/2006/relationships/worksheet" Target="worksheets/sheet27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3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8.xml"/><Relationship Id="rId27" Type="http://schemas.openxmlformats.org/officeDocument/2006/relationships/worksheet" Target="worksheets/sheet23.xml"/><Relationship Id="rId30" Type="http://schemas.openxmlformats.org/officeDocument/2006/relationships/worksheet" Target="worksheets/sheet26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TrElem!$C$2:$V$2</c:f>
              <c:numCache>
                <c:formatCode>General</c:formatCode>
                <c:ptCount val="20"/>
                <c:pt idx="0">
                  <c:v>4.725738396624473E-2</c:v>
                </c:pt>
                <c:pt idx="1">
                  <c:v>15.220228384991843</c:v>
                </c:pt>
                <c:pt idx="2">
                  <c:v>1.3038793103448276</c:v>
                </c:pt>
                <c:pt idx="3">
                  <c:v>4.2450765864332602</c:v>
                </c:pt>
                <c:pt idx="4">
                  <c:v>26.824324324324326</c:v>
                </c:pt>
                <c:pt idx="5">
                  <c:v>3.9253996447602129</c:v>
                </c:pt>
                <c:pt idx="6">
                  <c:v>113.01507537688441</c:v>
                </c:pt>
                <c:pt idx="7">
                  <c:v>2009.8639455782316</c:v>
                </c:pt>
                <c:pt idx="8">
                  <c:v>352.64227642276421</c:v>
                </c:pt>
                <c:pt idx="9">
                  <c:v>1518.5993657505301</c:v>
                </c:pt>
                <c:pt idx="10">
                  <c:v>581.31868131868123</c:v>
                </c:pt>
                <c:pt idx="11">
                  <c:v>876.6875</c:v>
                </c:pt>
                <c:pt idx="12">
                  <c:v>18062.16216216216</c:v>
                </c:pt>
                <c:pt idx="13">
                  <c:v>1546.7701863354037</c:v>
                </c:pt>
                <c:pt idx="14">
                  <c:v>1955.6910569105692</c:v>
                </c:pt>
                <c:pt idx="15">
                  <c:v>164464.36893203887</c:v>
                </c:pt>
                <c:pt idx="16">
                  <c:v>18.75</c:v>
                </c:pt>
                <c:pt idx="17">
                  <c:v>110.95588235294117</c:v>
                </c:pt>
                <c:pt idx="18">
                  <c:v>5.109090909090909E-2</c:v>
                </c:pt>
                <c:pt idx="19">
                  <c:v>0.64166750602859479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1-4234-B108-7AC799B7E190}"/>
            </c:ext>
          </c:extLst>
        </c:ser>
        <c:ser>
          <c:idx val="1"/>
          <c:order val="1"/>
          <c:tx>
            <c:v>INT1-02</c:v>
          </c:tx>
          <c:spPr>
            <a:ln w="12700">
              <a:solidFill>
                <a:srgbClr val="0499A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TrElem!$C$3:$V$3</c:f>
              <c:numCache>
                <c:formatCode>General</c:formatCode>
                <c:ptCount val="20"/>
                <c:pt idx="0">
                  <c:v>3941688.3122362872</c:v>
                </c:pt>
                <c:pt idx="1">
                  <c:v>3304944.1272430671</c:v>
                </c:pt>
                <c:pt idx="2">
                  <c:v>2206911.8534482759</c:v>
                </c:pt>
                <c:pt idx="3">
                  <c:v>1541426.8271334793</c:v>
                </c:pt>
                <c:pt idx="4">
                  <c:v>803084.79729729739</c:v>
                </c:pt>
                <c:pt idx="5">
                  <c:v>526529.84014209593</c:v>
                </c:pt>
                <c:pt idx="6">
                  <c:v>509290.40201005019</c:v>
                </c:pt>
                <c:pt idx="7">
                  <c:v>10878138.775510205</c:v>
                </c:pt>
                <c:pt idx="8">
                  <c:v>406065.12195121951</c:v>
                </c:pt>
                <c:pt idx="9">
                  <c:v>901188.12367864791</c:v>
                </c:pt>
                <c:pt idx="10">
                  <c:v>378416.11721611721</c:v>
                </c:pt>
                <c:pt idx="11">
                  <c:v>371515.6875</c:v>
                </c:pt>
                <c:pt idx="12">
                  <c:v>6363882.4324324327</c:v>
                </c:pt>
                <c:pt idx="13">
                  <c:v>424805.59006211179</c:v>
                </c:pt>
                <c:pt idx="14">
                  <c:v>435677.23577235773</c:v>
                </c:pt>
                <c:pt idx="15">
                  <c:v>348074.07766990288</c:v>
                </c:pt>
                <c:pt idx="16">
                  <c:v>2551615.8750000005</c:v>
                </c:pt>
                <c:pt idx="17">
                  <c:v>2632176.4705882352</c:v>
                </c:pt>
                <c:pt idx="18">
                  <c:v>0</c:v>
                </c:pt>
                <c:pt idx="19">
                  <c:v>258.32016275721554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1-4234-B108-7AC799B7E190}"/>
            </c:ext>
          </c:extLst>
        </c:ser>
        <c:ser>
          <c:idx val="2"/>
          <c:order val="2"/>
          <c:tx>
            <c:v>INT1-03</c:v>
          </c:tx>
          <c:spPr>
            <a:ln w="12700">
              <a:solidFill>
                <a:srgbClr val="09334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TrElem!$C$4:$V$4</c:f>
              <c:numCache>
                <c:formatCode>General</c:formatCode>
                <c:ptCount val="20"/>
                <c:pt idx="0">
                  <c:v>64.345991561181435</c:v>
                </c:pt>
                <c:pt idx="1">
                  <c:v>116.7373572593801</c:v>
                </c:pt>
                <c:pt idx="2">
                  <c:v>42.672413793103452</c:v>
                </c:pt>
                <c:pt idx="3">
                  <c:v>53.347921225382926</c:v>
                </c:pt>
                <c:pt idx="4">
                  <c:v>55.135135135135137</c:v>
                </c:pt>
                <c:pt idx="5">
                  <c:v>33.019538188277082</c:v>
                </c:pt>
                <c:pt idx="6">
                  <c:v>146.03015075376882</c:v>
                </c:pt>
                <c:pt idx="7">
                  <c:v>3481.6326530612246</c:v>
                </c:pt>
                <c:pt idx="8">
                  <c:v>396.21951219512198</c:v>
                </c:pt>
                <c:pt idx="9">
                  <c:v>1694.1120507399596</c:v>
                </c:pt>
                <c:pt idx="10">
                  <c:v>638.27838827838832</c:v>
                </c:pt>
                <c:pt idx="11">
                  <c:v>956.0625</c:v>
                </c:pt>
                <c:pt idx="12">
                  <c:v>20075.675675675677</c:v>
                </c:pt>
                <c:pt idx="13">
                  <c:v>1754.1614906832299</c:v>
                </c:pt>
                <c:pt idx="14">
                  <c:v>2245.1219512195121</c:v>
                </c:pt>
                <c:pt idx="15">
                  <c:v>170202.42718446601</c:v>
                </c:pt>
                <c:pt idx="16">
                  <c:v>394.16666666666669</c:v>
                </c:pt>
                <c:pt idx="17">
                  <c:v>172.50000000000003</c:v>
                </c:pt>
                <c:pt idx="18">
                  <c:v>2.1222045454545455</c:v>
                </c:pt>
                <c:pt idx="19">
                  <c:v>0.92834046297229089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1-4234-B108-7AC799B7E190}"/>
            </c:ext>
          </c:extLst>
        </c:ser>
        <c:ser>
          <c:idx val="3"/>
          <c:order val="3"/>
          <c:tx>
            <c:v>INT1-04</c:v>
          </c:tx>
          <c:spPr>
            <a:ln w="12700">
              <a:solidFill>
                <a:srgbClr val="0DCCF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TrElem!$C$5:$V$5</c:f>
              <c:numCache>
                <c:formatCode>General</c:formatCode>
                <c:ptCount val="20"/>
                <c:pt idx="0">
                  <c:v>464.38818565400845</c:v>
                </c:pt>
                <c:pt idx="1">
                  <c:v>390.5872756933116</c:v>
                </c:pt>
                <c:pt idx="2">
                  <c:v>308.40517241379314</c:v>
                </c:pt>
                <c:pt idx="3">
                  <c:v>275.12035010940917</c:v>
                </c:pt>
                <c:pt idx="4">
                  <c:v>210</c:v>
                </c:pt>
                <c:pt idx="5">
                  <c:v>70.337477797513316</c:v>
                </c:pt>
                <c:pt idx="6">
                  <c:v>333.0653266331658</c:v>
                </c:pt>
                <c:pt idx="7">
                  <c:v>2881.6326530612246</c:v>
                </c:pt>
                <c:pt idx="8">
                  <c:v>834.18699186991876</c:v>
                </c:pt>
                <c:pt idx="9">
                  <c:v>3462.684989429179</c:v>
                </c:pt>
                <c:pt idx="10">
                  <c:v>1367.5824175824175</c:v>
                </c:pt>
                <c:pt idx="11">
                  <c:v>2040.25</c:v>
                </c:pt>
                <c:pt idx="12">
                  <c:v>19024.324324324323</c:v>
                </c:pt>
                <c:pt idx="13">
                  <c:v>3630.9316770186338</c:v>
                </c:pt>
                <c:pt idx="14">
                  <c:v>4564.6341463414637</c:v>
                </c:pt>
                <c:pt idx="15">
                  <c:v>134946.79611650488</c:v>
                </c:pt>
                <c:pt idx="16">
                  <c:v>42.5</c:v>
                </c:pt>
                <c:pt idx="17">
                  <c:v>165.07352941176472</c:v>
                </c:pt>
                <c:pt idx="18">
                  <c:v>1.1015681818181817</c:v>
                </c:pt>
                <c:pt idx="19">
                  <c:v>20.777290495263074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31-4234-B108-7AC799B7E190}"/>
            </c:ext>
          </c:extLst>
        </c:ser>
        <c:ser>
          <c:idx val="4"/>
          <c:order val="4"/>
          <c:tx>
            <c:v>INT1-07</c:v>
          </c:tx>
          <c:spPr>
            <a:ln w="12700">
              <a:solidFill>
                <a:srgbClr val="12669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TrElem!$C$6:$V$6</c:f>
              <c:numCache>
                <c:formatCode>General</c:formatCode>
                <c:ptCount val="20"/>
                <c:pt idx="0">
                  <c:v>6.2025316455696204</c:v>
                </c:pt>
                <c:pt idx="1">
                  <c:v>49.070146818923327</c:v>
                </c:pt>
                <c:pt idx="2">
                  <c:v>14.870689655172413</c:v>
                </c:pt>
                <c:pt idx="3">
                  <c:v>18.927789934354486</c:v>
                </c:pt>
                <c:pt idx="4">
                  <c:v>45</c:v>
                </c:pt>
                <c:pt idx="5">
                  <c:v>13.570159857904084</c:v>
                </c:pt>
                <c:pt idx="6">
                  <c:v>156.93467336683418</c:v>
                </c:pt>
                <c:pt idx="7">
                  <c:v>7843.5374149659865</c:v>
                </c:pt>
                <c:pt idx="8">
                  <c:v>612.60162601626007</c:v>
                </c:pt>
                <c:pt idx="9">
                  <c:v>3169.9947145877409</c:v>
                </c:pt>
                <c:pt idx="10">
                  <c:v>1131.135531135531</c:v>
                </c:pt>
                <c:pt idx="11">
                  <c:v>1956.8124999999998</c:v>
                </c:pt>
                <c:pt idx="12">
                  <c:v>152278.37837837834</c:v>
                </c:pt>
                <c:pt idx="13">
                  <c:v>4406.0248447204967</c:v>
                </c:pt>
                <c:pt idx="14">
                  <c:v>6147.5609756097556</c:v>
                </c:pt>
                <c:pt idx="15">
                  <c:v>206968.73786407767</c:v>
                </c:pt>
                <c:pt idx="16">
                  <c:v>138.95833333333334</c:v>
                </c:pt>
                <c:pt idx="17">
                  <c:v>1086.7647058823529</c:v>
                </c:pt>
                <c:pt idx="18">
                  <c:v>5.8295454545454539E-2</c:v>
                </c:pt>
                <c:pt idx="19">
                  <c:v>0.99266274240278896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31-4234-B108-7AC799B7E190}"/>
            </c:ext>
          </c:extLst>
        </c:ser>
        <c:ser>
          <c:idx val="5"/>
          <c:order val="5"/>
          <c:tx>
            <c:v>INT1-08</c:v>
          </c:tx>
          <c:spPr>
            <a:ln w="12700">
              <a:solidFill>
                <a:srgbClr val="17004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TrElem!$C$7:$V$7</c:f>
              <c:numCache>
                <c:formatCode>General</c:formatCode>
                <c:ptCount val="20"/>
                <c:pt idx="0">
                  <c:v>1.0210970464135021</c:v>
                </c:pt>
                <c:pt idx="1">
                  <c:v>18.939641109298531</c:v>
                </c:pt>
                <c:pt idx="2">
                  <c:v>2.9202586206896557</c:v>
                </c:pt>
                <c:pt idx="3">
                  <c:v>4.5514223194748356</c:v>
                </c:pt>
                <c:pt idx="4">
                  <c:v>28.581081081081084</c:v>
                </c:pt>
                <c:pt idx="5">
                  <c:v>7.6376554174067488</c:v>
                </c:pt>
                <c:pt idx="6">
                  <c:v>183.76884422110552</c:v>
                </c:pt>
                <c:pt idx="7">
                  <c:v>1454.0816326530612</c:v>
                </c:pt>
                <c:pt idx="8">
                  <c:v>1046.178861788618</c:v>
                </c:pt>
                <c:pt idx="9">
                  <c:v>4650.8245243129004</c:v>
                </c:pt>
                <c:pt idx="10">
                  <c:v>1678.5714285714287</c:v>
                </c:pt>
                <c:pt idx="11">
                  <c:v>2483.25</c:v>
                </c:pt>
                <c:pt idx="12">
                  <c:v>68794.594594594586</c:v>
                </c:pt>
                <c:pt idx="13">
                  <c:v>4442.4223602484471</c:v>
                </c:pt>
                <c:pt idx="14">
                  <c:v>5594.3089430894306</c:v>
                </c:pt>
                <c:pt idx="15">
                  <c:v>248505.04854368934</c:v>
                </c:pt>
                <c:pt idx="16">
                  <c:v>123.33333333333334</c:v>
                </c:pt>
                <c:pt idx="17">
                  <c:v>1113.2352941176471</c:v>
                </c:pt>
                <c:pt idx="18">
                  <c:v>4.5159090909090913E-2</c:v>
                </c:pt>
                <c:pt idx="19">
                  <c:v>2.2492245777022064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31-4234-B108-7AC799B7E190}"/>
            </c:ext>
          </c:extLst>
        </c:ser>
        <c:ser>
          <c:idx val="6"/>
          <c:order val="6"/>
          <c:tx>
            <c:v>INT1-09</c:v>
          </c:tx>
          <c:spPr>
            <a:ln w="12700">
              <a:solidFill>
                <a:srgbClr val="1B99E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TrElem!$C$8:$V$8</c:f>
              <c:numCache>
                <c:formatCode>General</c:formatCode>
                <c:ptCount val="20"/>
                <c:pt idx="0">
                  <c:v>0.1139240506329114</c:v>
                </c:pt>
                <c:pt idx="1">
                  <c:v>21.794453507340947</c:v>
                </c:pt>
                <c:pt idx="2">
                  <c:v>5.2586206896551726</c:v>
                </c:pt>
                <c:pt idx="3">
                  <c:v>19.671772428884026</c:v>
                </c:pt>
                <c:pt idx="4">
                  <c:v>106.8918918918919</c:v>
                </c:pt>
                <c:pt idx="5">
                  <c:v>44.049733570159859</c:v>
                </c:pt>
                <c:pt idx="6">
                  <c:v>413.7688442211055</c:v>
                </c:pt>
                <c:pt idx="7">
                  <c:v>3007.1428571428573</c:v>
                </c:pt>
                <c:pt idx="8">
                  <c:v>1220.6097560975609</c:v>
                </c:pt>
                <c:pt idx="9">
                  <c:v>4968.6469344608931</c:v>
                </c:pt>
                <c:pt idx="10">
                  <c:v>1999.084249084249</c:v>
                </c:pt>
                <c:pt idx="11">
                  <c:v>2908.0625</c:v>
                </c:pt>
                <c:pt idx="12">
                  <c:v>20206.756756756757</c:v>
                </c:pt>
                <c:pt idx="13">
                  <c:v>4897.3291925465837</c:v>
                </c:pt>
                <c:pt idx="14">
                  <c:v>6163.0081300813017</c:v>
                </c:pt>
                <c:pt idx="15">
                  <c:v>165031.94174757283</c:v>
                </c:pt>
                <c:pt idx="16">
                  <c:v>13.583333333333332</c:v>
                </c:pt>
                <c:pt idx="17">
                  <c:v>71.985294117647058</c:v>
                </c:pt>
                <c:pt idx="18">
                  <c:v>2.35E-2</c:v>
                </c:pt>
                <c:pt idx="19">
                  <c:v>0.86174079713708618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31-4234-B108-7AC799B7E190}"/>
            </c:ext>
          </c:extLst>
        </c:ser>
        <c:ser>
          <c:idx val="7"/>
          <c:order val="7"/>
          <c:tx>
            <c:v>INT1-10</c:v>
          </c:tx>
          <c:spPr>
            <a:ln w="12700">
              <a:solidFill>
                <a:srgbClr val="20339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TrElem!$C$9:$V$9</c:f>
              <c:numCache>
                <c:formatCode>General</c:formatCode>
                <c:ptCount val="20"/>
                <c:pt idx="0">
                  <c:v>0.32067510548523209</c:v>
                </c:pt>
                <c:pt idx="1">
                  <c:v>41.468189233278963</c:v>
                </c:pt>
                <c:pt idx="2">
                  <c:v>4.2564655172413799</c:v>
                </c:pt>
                <c:pt idx="3">
                  <c:v>15.579868708971553</c:v>
                </c:pt>
                <c:pt idx="4">
                  <c:v>77.972972972972968</c:v>
                </c:pt>
                <c:pt idx="5">
                  <c:v>86.856127886323264</c:v>
                </c:pt>
                <c:pt idx="6">
                  <c:v>267.1859296482412</c:v>
                </c:pt>
                <c:pt idx="7">
                  <c:v>4590.4761904761908</c:v>
                </c:pt>
                <c:pt idx="8">
                  <c:v>724.59349593495938</c:v>
                </c:pt>
                <c:pt idx="9">
                  <c:v>3114.6405919661765</c:v>
                </c:pt>
                <c:pt idx="10">
                  <c:v>1188.6446886446886</c:v>
                </c:pt>
                <c:pt idx="11">
                  <c:v>1790.6875</c:v>
                </c:pt>
                <c:pt idx="12">
                  <c:v>18251.35135135135</c:v>
                </c:pt>
                <c:pt idx="13">
                  <c:v>3607.3913043478256</c:v>
                </c:pt>
                <c:pt idx="14">
                  <c:v>4690.2439024390242</c:v>
                </c:pt>
                <c:pt idx="15">
                  <c:v>142105.14563106798</c:v>
                </c:pt>
                <c:pt idx="16">
                  <c:v>4.854166666666667</c:v>
                </c:pt>
                <c:pt idx="17">
                  <c:v>31.911764705882355</c:v>
                </c:pt>
                <c:pt idx="18">
                  <c:v>6.6090909090909089E-2</c:v>
                </c:pt>
                <c:pt idx="19">
                  <c:v>0.96552851658085603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31-4234-B108-7AC799B7E190}"/>
            </c:ext>
          </c:extLst>
        </c:ser>
        <c:ser>
          <c:idx val="8"/>
          <c:order val="8"/>
          <c:tx>
            <c:v>INT1-11</c:v>
          </c:tx>
          <c:spPr>
            <a:ln w="12700">
              <a:solidFill>
                <a:srgbClr val="24CD3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TrElem!$C$10:$V$10</c:f>
              <c:numCache>
                <c:formatCode>General</c:formatCode>
                <c:ptCount val="20"/>
                <c:pt idx="0">
                  <c:v>1.5400843881856541</c:v>
                </c:pt>
                <c:pt idx="1">
                  <c:v>32.071778140293638</c:v>
                </c:pt>
                <c:pt idx="2">
                  <c:v>5.1939655172413799</c:v>
                </c:pt>
                <c:pt idx="3">
                  <c:v>10.787746170678336</c:v>
                </c:pt>
                <c:pt idx="4">
                  <c:v>45.067567567567572</c:v>
                </c:pt>
                <c:pt idx="5">
                  <c:v>26.642984014209588</c:v>
                </c:pt>
                <c:pt idx="6">
                  <c:v>179.74874371859298</c:v>
                </c:pt>
                <c:pt idx="7">
                  <c:v>9102.7210884353753</c:v>
                </c:pt>
                <c:pt idx="8">
                  <c:v>679.63414634146341</c:v>
                </c:pt>
                <c:pt idx="9">
                  <c:v>3426.4217758985233</c:v>
                </c:pt>
                <c:pt idx="10">
                  <c:v>1269.96336996337</c:v>
                </c:pt>
                <c:pt idx="11">
                  <c:v>2103.875</c:v>
                </c:pt>
                <c:pt idx="12">
                  <c:v>63748.648648648646</c:v>
                </c:pt>
                <c:pt idx="13">
                  <c:v>4593.5403726708073</c:v>
                </c:pt>
                <c:pt idx="14">
                  <c:v>6449.5934959349588</c:v>
                </c:pt>
                <c:pt idx="15">
                  <c:v>186086.11650485438</c:v>
                </c:pt>
                <c:pt idx="16">
                  <c:v>44.583333333333329</c:v>
                </c:pt>
                <c:pt idx="17">
                  <c:v>88.235294117647058</c:v>
                </c:pt>
                <c:pt idx="18">
                  <c:v>2.3954545454545454E-2</c:v>
                </c:pt>
                <c:pt idx="19">
                  <c:v>0.95194751716742187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31-4234-B108-7AC799B7E190}"/>
            </c:ext>
          </c:extLst>
        </c:ser>
        <c:ser>
          <c:idx val="9"/>
          <c:order val="9"/>
          <c:tx>
            <c:v>INT1-12</c:v>
          </c:tx>
          <c:spPr>
            <a:ln w="12700">
              <a:solidFill>
                <a:srgbClr val="2966D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TrElem!$C$11:$V$11</c:f>
              <c:numCache>
                <c:formatCode>General</c:formatCode>
                <c:ptCount val="20"/>
                <c:pt idx="0">
                  <c:v>5.4303797468354427</c:v>
                </c:pt>
                <c:pt idx="1">
                  <c:v>118.38499184339314</c:v>
                </c:pt>
                <c:pt idx="2">
                  <c:v>9.0086206896551726</c:v>
                </c:pt>
                <c:pt idx="3">
                  <c:v>13.413566739606127</c:v>
                </c:pt>
                <c:pt idx="4">
                  <c:v>35.337837837837846</c:v>
                </c:pt>
                <c:pt idx="5">
                  <c:v>46.891651865008882</c:v>
                </c:pt>
                <c:pt idx="6">
                  <c:v>137.1859296482412</c:v>
                </c:pt>
                <c:pt idx="7">
                  <c:v>20766.326530612245</c:v>
                </c:pt>
                <c:pt idx="8">
                  <c:v>519.14634146341461</c:v>
                </c:pt>
                <c:pt idx="9">
                  <c:v>3094.7410147991573</c:v>
                </c:pt>
                <c:pt idx="10">
                  <c:v>1023.6263736263736</c:v>
                </c:pt>
                <c:pt idx="11">
                  <c:v>1882.4375</c:v>
                </c:pt>
                <c:pt idx="12">
                  <c:v>137572.97297297296</c:v>
                </c:pt>
                <c:pt idx="13">
                  <c:v>5039.4409937888195</c:v>
                </c:pt>
                <c:pt idx="14">
                  <c:v>7862.6016260162596</c:v>
                </c:pt>
                <c:pt idx="15">
                  <c:v>176598.54368932042</c:v>
                </c:pt>
                <c:pt idx="16">
                  <c:v>46</c:v>
                </c:pt>
                <c:pt idx="17">
                  <c:v>128.30882352941177</c:v>
                </c:pt>
                <c:pt idx="18">
                  <c:v>1.7977272727272727E-2</c:v>
                </c:pt>
                <c:pt idx="19">
                  <c:v>0.47533497947019565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31-4234-B108-7AC799B7E190}"/>
            </c:ext>
          </c:extLst>
        </c:ser>
        <c:ser>
          <c:idx val="10"/>
          <c:order val="10"/>
          <c:tx>
            <c:v>INT1-13</c:v>
          </c:tx>
          <c:spPr>
            <a:ln w="12700">
              <a:solidFill>
                <a:srgbClr val="2E008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TrElem!$C$12:$V$12</c:f>
              <c:numCache>
                <c:formatCode>General</c:formatCode>
                <c:ptCount val="20"/>
                <c:pt idx="0">
                  <c:v>1.4936708860759493</c:v>
                </c:pt>
                <c:pt idx="1">
                  <c:v>13.050570962479609</c:v>
                </c:pt>
                <c:pt idx="2">
                  <c:v>5.5603448275862073</c:v>
                </c:pt>
                <c:pt idx="3">
                  <c:v>16.08315098468271</c:v>
                </c:pt>
                <c:pt idx="4">
                  <c:v>70.067567567567565</c:v>
                </c:pt>
                <c:pt idx="5">
                  <c:v>17.886323268206038</c:v>
                </c:pt>
                <c:pt idx="6">
                  <c:v>214.62311557788945</c:v>
                </c:pt>
                <c:pt idx="7">
                  <c:v>2767.687074829932</c:v>
                </c:pt>
                <c:pt idx="8">
                  <c:v>579.59349593495938</c:v>
                </c:pt>
                <c:pt idx="9">
                  <c:v>2367.8752642706154</c:v>
                </c:pt>
                <c:pt idx="10">
                  <c:v>928.20512820512818</c:v>
                </c:pt>
                <c:pt idx="11">
                  <c:v>1375.625</c:v>
                </c:pt>
                <c:pt idx="12">
                  <c:v>21427.027027027027</c:v>
                </c:pt>
                <c:pt idx="13">
                  <c:v>2438.5093167701866</c:v>
                </c:pt>
                <c:pt idx="14">
                  <c:v>2850</c:v>
                </c:pt>
                <c:pt idx="15">
                  <c:v>88864.077669902923</c:v>
                </c:pt>
                <c:pt idx="16">
                  <c:v>14.958333333333334</c:v>
                </c:pt>
                <c:pt idx="17">
                  <c:v>42.720588235294116</c:v>
                </c:pt>
                <c:pt idx="18">
                  <c:v>2.202272727272727E-2</c:v>
                </c:pt>
                <c:pt idx="19">
                  <c:v>0.31602902316046488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31-4234-B108-7AC799B7E190}"/>
            </c:ext>
          </c:extLst>
        </c:ser>
        <c:ser>
          <c:idx val="11"/>
          <c:order val="11"/>
          <c:tx>
            <c:v>INT1-14C</c:v>
          </c:tx>
          <c:spPr>
            <a:ln w="12700">
              <a:solidFill>
                <a:srgbClr val="329A2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TrElem!$C$13:$V$13</c:f>
              <c:numCache>
                <c:formatCode>General</c:formatCode>
                <c:ptCount val="20"/>
                <c:pt idx="0">
                  <c:v>22.194092827004219</c:v>
                </c:pt>
                <c:pt idx="1">
                  <c:v>216.78629690048939</c:v>
                </c:pt>
                <c:pt idx="2">
                  <c:v>52.58620689655173</c:v>
                </c:pt>
                <c:pt idx="3">
                  <c:v>65.207877461706786</c:v>
                </c:pt>
                <c:pt idx="4">
                  <c:v>110.06756756756756</c:v>
                </c:pt>
                <c:pt idx="5">
                  <c:v>88.277087033747776</c:v>
                </c:pt>
                <c:pt idx="6">
                  <c:v>209.4472361809045</c:v>
                </c:pt>
                <c:pt idx="7">
                  <c:v>19967.34693877551</c:v>
                </c:pt>
                <c:pt idx="8">
                  <c:v>599.30894308943095</c:v>
                </c:pt>
                <c:pt idx="9">
                  <c:v>3668.1183932346762</c:v>
                </c:pt>
                <c:pt idx="10">
                  <c:v>1156.2271062271061</c:v>
                </c:pt>
                <c:pt idx="11">
                  <c:v>2193.75</c:v>
                </c:pt>
                <c:pt idx="12">
                  <c:v>84710.810810810814</c:v>
                </c:pt>
                <c:pt idx="13">
                  <c:v>6172.0496894409935</c:v>
                </c:pt>
                <c:pt idx="14">
                  <c:v>9397.1544715447144</c:v>
                </c:pt>
                <c:pt idx="15">
                  <c:v>97746.310679611663</c:v>
                </c:pt>
                <c:pt idx="16">
                  <c:v>219.12500000000003</c:v>
                </c:pt>
                <c:pt idx="17">
                  <c:v>160.29411764705884</c:v>
                </c:pt>
                <c:pt idx="18">
                  <c:v>5.1772727272727276E-2</c:v>
                </c:pt>
                <c:pt idx="19">
                  <c:v>0.12425642408119518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31-4234-B108-7AC799B7E190}"/>
            </c:ext>
          </c:extLst>
        </c:ser>
        <c:ser>
          <c:idx val="12"/>
          <c:order val="12"/>
          <c:tx>
            <c:v>INT1-14R</c:v>
          </c:tx>
          <c:spPr>
            <a:ln w="12700">
              <a:solidFill>
                <a:srgbClr val="3733D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TrElem!$C$14:$V$14</c:f>
              <c:numCache>
                <c:formatCode>General</c:formatCode>
                <c:ptCount val="20"/>
                <c:pt idx="0">
                  <c:v>1.6666666666666667</c:v>
                </c:pt>
                <c:pt idx="1">
                  <c:v>61.973898858075046</c:v>
                </c:pt>
                <c:pt idx="2">
                  <c:v>2.3383620689655173</c:v>
                </c:pt>
                <c:pt idx="3">
                  <c:v>3.3260393873085339</c:v>
                </c:pt>
                <c:pt idx="4">
                  <c:v>11.486486486486486</c:v>
                </c:pt>
                <c:pt idx="5">
                  <c:v>8.9342806394316163</c:v>
                </c:pt>
                <c:pt idx="6">
                  <c:v>28.994974874371856</c:v>
                </c:pt>
                <c:pt idx="7">
                  <c:v>6113.6054421768713</c:v>
                </c:pt>
                <c:pt idx="8">
                  <c:v>125.32520325203251</c:v>
                </c:pt>
                <c:pt idx="9">
                  <c:v>935.88266384778103</c:v>
                </c:pt>
                <c:pt idx="10">
                  <c:v>273.44322344322342</c:v>
                </c:pt>
                <c:pt idx="11">
                  <c:v>583.625</c:v>
                </c:pt>
                <c:pt idx="12">
                  <c:v>47132.432432432426</c:v>
                </c:pt>
                <c:pt idx="13">
                  <c:v>1865.5279503105592</c:v>
                </c:pt>
                <c:pt idx="14">
                  <c:v>2968.292682926829</c:v>
                </c:pt>
                <c:pt idx="15">
                  <c:v>110088.64077669903</c:v>
                </c:pt>
                <c:pt idx="16">
                  <c:v>14.333333333333334</c:v>
                </c:pt>
                <c:pt idx="17">
                  <c:v>22.352941176470591</c:v>
                </c:pt>
                <c:pt idx="18">
                  <c:v>9.3863636363636354E-3</c:v>
                </c:pt>
                <c:pt idx="19">
                  <c:v>8.976235195136853E-2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31-4234-B108-7AC799B7E190}"/>
            </c:ext>
          </c:extLst>
        </c:ser>
        <c:ser>
          <c:idx val="13"/>
          <c:order val="13"/>
          <c:tx>
            <c:v>INT1-15</c:v>
          </c:tx>
          <c:spPr>
            <a:ln w="12700">
              <a:solidFill>
                <a:srgbClr val="3BCD7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TrElem!$C$15:$V$15</c:f>
              <c:numCache>
                <c:formatCode>General</c:formatCode>
                <c:ptCount val="20"/>
                <c:pt idx="0">
                  <c:v>7.763713080168777E-2</c:v>
                </c:pt>
                <c:pt idx="1">
                  <c:v>9.8858075040783024</c:v>
                </c:pt>
                <c:pt idx="2">
                  <c:v>0.83943965517241381</c:v>
                </c:pt>
                <c:pt idx="3">
                  <c:v>2.7439824945295404</c:v>
                </c:pt>
                <c:pt idx="4">
                  <c:v>16.824324324324326</c:v>
                </c:pt>
                <c:pt idx="5">
                  <c:v>3.2326820603907636</c:v>
                </c:pt>
                <c:pt idx="6">
                  <c:v>75.577889447236174</c:v>
                </c:pt>
                <c:pt idx="7">
                  <c:v>1812.9251700680272</c:v>
                </c:pt>
                <c:pt idx="8">
                  <c:v>244.7560975609756</c:v>
                </c:pt>
                <c:pt idx="9">
                  <c:v>1070.1057082452442</c:v>
                </c:pt>
                <c:pt idx="10">
                  <c:v>414.28571428571428</c:v>
                </c:pt>
                <c:pt idx="11">
                  <c:v>632.8125</c:v>
                </c:pt>
                <c:pt idx="12">
                  <c:v>8770.27027027027</c:v>
                </c:pt>
                <c:pt idx="13">
                  <c:v>1138.0745341614906</c:v>
                </c:pt>
                <c:pt idx="14">
                  <c:v>1436.9918699186992</c:v>
                </c:pt>
                <c:pt idx="15">
                  <c:v>103300.48543689321</c:v>
                </c:pt>
                <c:pt idx="16">
                  <c:v>11.5</c:v>
                </c:pt>
                <c:pt idx="17">
                  <c:v>63.382352941176471</c:v>
                </c:pt>
                <c:pt idx="18">
                  <c:v>3.3613636363636359E-2</c:v>
                </c:pt>
                <c:pt idx="19">
                  <c:v>0.43425870517066784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31-4234-B108-7AC799B7E190}"/>
            </c:ext>
          </c:extLst>
        </c:ser>
        <c:ser>
          <c:idx val="14"/>
          <c:order val="14"/>
          <c:tx>
            <c:v>INT1-16</c:v>
          </c:tx>
          <c:spPr>
            <a:ln w="12700">
              <a:solidFill>
                <a:srgbClr val="40672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TrElem!$C$16:$V$16</c:f>
              <c:numCache>
                <c:formatCode>General</c:formatCode>
                <c:ptCount val="20"/>
                <c:pt idx="0">
                  <c:v>8.1434599156118156E-2</c:v>
                </c:pt>
                <c:pt idx="1">
                  <c:v>14.828711256117455</c:v>
                </c:pt>
                <c:pt idx="2">
                  <c:v>1.0129310344827587</c:v>
                </c:pt>
                <c:pt idx="3">
                  <c:v>2.4507658643326042</c:v>
                </c:pt>
                <c:pt idx="4">
                  <c:v>16.891891891891891</c:v>
                </c:pt>
                <c:pt idx="5">
                  <c:v>2.4511545293072823</c:v>
                </c:pt>
                <c:pt idx="6">
                  <c:v>66.231155778894461</c:v>
                </c:pt>
                <c:pt idx="7">
                  <c:v>2302.0408163265311</c:v>
                </c:pt>
                <c:pt idx="8">
                  <c:v>248.98373983739839</c:v>
                </c:pt>
                <c:pt idx="9">
                  <c:v>1132.3890063424958</c:v>
                </c:pt>
                <c:pt idx="10">
                  <c:v>423.62637362637361</c:v>
                </c:pt>
                <c:pt idx="11">
                  <c:v>687.25</c:v>
                </c:pt>
                <c:pt idx="12">
                  <c:v>19858.108108108107</c:v>
                </c:pt>
                <c:pt idx="13">
                  <c:v>1409.1925465838508</c:v>
                </c:pt>
                <c:pt idx="14">
                  <c:v>1758.5365853658536</c:v>
                </c:pt>
                <c:pt idx="15">
                  <c:v>98210.582524271857</c:v>
                </c:pt>
                <c:pt idx="16">
                  <c:v>20.583333333333336</c:v>
                </c:pt>
                <c:pt idx="17">
                  <c:v>128.08823529411765</c:v>
                </c:pt>
                <c:pt idx="18">
                  <c:v>3.9363636363636365E-2</c:v>
                </c:pt>
                <c:pt idx="19">
                  <c:v>0.4385357479307268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631-4234-B108-7AC799B7E190}"/>
            </c:ext>
          </c:extLst>
        </c:ser>
        <c:ser>
          <c:idx val="15"/>
          <c:order val="15"/>
          <c:tx>
            <c:v>INT1-17</c:v>
          </c:tx>
          <c:spPr>
            <a:ln w="12700">
              <a:solidFill>
                <a:srgbClr val="4500C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TrElem!$C$17:$V$17</c:f>
              <c:numCache>
                <c:formatCode>General</c:formatCode>
                <c:ptCount val="20"/>
                <c:pt idx="0">
                  <c:v>733152.86919831228</c:v>
                </c:pt>
                <c:pt idx="1">
                  <c:v>1009478.189233279</c:v>
                </c:pt>
                <c:pt idx="2">
                  <c:v>1051280.4956896552</c:v>
                </c:pt>
                <c:pt idx="3">
                  <c:v>985456.91466083145</c:v>
                </c:pt>
                <c:pt idx="4">
                  <c:v>671817.29729729739</c:v>
                </c:pt>
                <c:pt idx="5">
                  <c:v>327236.41207815276</c:v>
                </c:pt>
                <c:pt idx="6">
                  <c:v>424208.24120603013</c:v>
                </c:pt>
                <c:pt idx="7">
                  <c:v>626716.66666666674</c:v>
                </c:pt>
                <c:pt idx="8">
                  <c:v>310998.49593495938</c:v>
                </c:pt>
                <c:pt idx="9">
                  <c:v>571302.39957716758</c:v>
                </c:pt>
                <c:pt idx="10">
                  <c:v>266702.19780219777</c:v>
                </c:pt>
                <c:pt idx="11">
                  <c:v>235485.18749999997</c:v>
                </c:pt>
                <c:pt idx="12">
                  <c:v>300045.94594594598</c:v>
                </c:pt>
                <c:pt idx="13">
                  <c:v>174010.49689440994</c:v>
                </c:pt>
                <c:pt idx="14">
                  <c:v>130548.78048780488</c:v>
                </c:pt>
                <c:pt idx="15">
                  <c:v>179134.07766990294</c:v>
                </c:pt>
                <c:pt idx="16">
                  <c:v>679421.75</c:v>
                </c:pt>
                <c:pt idx="17">
                  <c:v>956680.14705882361</c:v>
                </c:pt>
                <c:pt idx="18">
                  <c:v>0</c:v>
                </c:pt>
                <c:pt idx="19">
                  <c:v>101.53477328340631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631-4234-B108-7AC799B7E190}"/>
            </c:ext>
          </c:extLst>
        </c:ser>
        <c:ser>
          <c:idx val="16"/>
          <c:order val="16"/>
          <c:tx>
            <c:v>INT1-18C</c:v>
          </c:tx>
          <c:spPr>
            <a:ln w="12700">
              <a:solidFill>
                <a:srgbClr val="499A7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TrElem!$C$18:$V$18</c:f>
              <c:numCache>
                <c:formatCode>General</c:formatCode>
                <c:ptCount val="20"/>
                <c:pt idx="0">
                  <c:v>2.0253164556962027</c:v>
                </c:pt>
                <c:pt idx="1">
                  <c:v>28.221859706362157</c:v>
                </c:pt>
                <c:pt idx="2">
                  <c:v>3.0495689655172411</c:v>
                </c:pt>
                <c:pt idx="3">
                  <c:v>8.8402625820568925</c:v>
                </c:pt>
                <c:pt idx="4">
                  <c:v>44.594594594594597</c:v>
                </c:pt>
                <c:pt idx="5">
                  <c:v>17.81527531083481</c:v>
                </c:pt>
                <c:pt idx="6">
                  <c:v>158.79396984924622</c:v>
                </c:pt>
                <c:pt idx="7">
                  <c:v>2493.8775510204082</c:v>
                </c:pt>
                <c:pt idx="8">
                  <c:v>476.3821138211382</c:v>
                </c:pt>
                <c:pt idx="9">
                  <c:v>2018.070824524315</c:v>
                </c:pt>
                <c:pt idx="10">
                  <c:v>797.61904761904748</c:v>
                </c:pt>
                <c:pt idx="11">
                  <c:v>1180.625</c:v>
                </c:pt>
                <c:pt idx="12">
                  <c:v>17789.189189189186</c:v>
                </c:pt>
                <c:pt idx="13">
                  <c:v>2000</c:v>
                </c:pt>
                <c:pt idx="14">
                  <c:v>2452.439024390244</c:v>
                </c:pt>
                <c:pt idx="15">
                  <c:v>84697.961165048546</c:v>
                </c:pt>
                <c:pt idx="16">
                  <c:v>18.416666666666668</c:v>
                </c:pt>
                <c:pt idx="17">
                  <c:v>114.11764705882354</c:v>
                </c:pt>
                <c:pt idx="18">
                  <c:v>1.4704545454545455E-2</c:v>
                </c:pt>
                <c:pt idx="19">
                  <c:v>0.74173364281101462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631-4234-B108-7AC799B7E190}"/>
            </c:ext>
          </c:extLst>
        </c:ser>
        <c:ser>
          <c:idx val="17"/>
          <c:order val="17"/>
          <c:tx>
            <c:v>INT1-18R</c:v>
          </c:tx>
          <c:spPr>
            <a:ln w="12700">
              <a:solidFill>
                <a:srgbClr val="4E341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TrElem!$C$19:$V$19</c:f>
              <c:numCache>
                <c:formatCode>General</c:formatCode>
                <c:ptCount val="20"/>
                <c:pt idx="0">
                  <c:v>0.99578059071729963</c:v>
                </c:pt>
                <c:pt idx="1">
                  <c:v>23.034257748776508</c:v>
                </c:pt>
                <c:pt idx="2">
                  <c:v>1.1045258620689655</c:v>
                </c:pt>
                <c:pt idx="3">
                  <c:v>3.3085339168490151</c:v>
                </c:pt>
                <c:pt idx="4">
                  <c:v>21.013513513513512</c:v>
                </c:pt>
                <c:pt idx="5">
                  <c:v>7.8685612788632326</c:v>
                </c:pt>
                <c:pt idx="6">
                  <c:v>84.120603015075361</c:v>
                </c:pt>
                <c:pt idx="7">
                  <c:v>1768.7074829931973</c:v>
                </c:pt>
                <c:pt idx="8">
                  <c:v>291.30081300813009</c:v>
                </c:pt>
                <c:pt idx="9">
                  <c:v>1282.928118393236</c:v>
                </c:pt>
                <c:pt idx="10">
                  <c:v>497.80219780219778</c:v>
                </c:pt>
                <c:pt idx="11">
                  <c:v>779.625</c:v>
                </c:pt>
                <c:pt idx="12">
                  <c:v>25810.81081081081</c:v>
                </c:pt>
                <c:pt idx="13">
                  <c:v>1429.1925465838508</c:v>
                </c:pt>
                <c:pt idx="14">
                  <c:v>1787.8048780487804</c:v>
                </c:pt>
                <c:pt idx="15">
                  <c:v>96781.359223300969</c:v>
                </c:pt>
                <c:pt idx="16">
                  <c:v>21.958333333333332</c:v>
                </c:pt>
                <c:pt idx="17">
                  <c:v>153.82352941176472</c:v>
                </c:pt>
                <c:pt idx="18">
                  <c:v>1.525E-2</c:v>
                </c:pt>
                <c:pt idx="19">
                  <c:v>0.56207007388360031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631-4234-B108-7AC799B7E190}"/>
            </c:ext>
          </c:extLst>
        </c:ser>
        <c:ser>
          <c:idx val="18"/>
          <c:order val="18"/>
          <c:tx>
            <c:v>INT1-19</c:v>
          </c:tx>
          <c:spPr>
            <a:ln w="12700">
              <a:solidFill>
                <a:srgbClr val="52CDB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TrElem!$C$20:$V$20</c:f>
              <c:numCache>
                <c:formatCode>General</c:formatCode>
                <c:ptCount val="20"/>
                <c:pt idx="0">
                  <c:v>18.565400843881857</c:v>
                </c:pt>
                <c:pt idx="1">
                  <c:v>81.696574225122347</c:v>
                </c:pt>
                <c:pt idx="2">
                  <c:v>15.129310344827587</c:v>
                </c:pt>
                <c:pt idx="3">
                  <c:v>16.805251641137854</c:v>
                </c:pt>
                <c:pt idx="4">
                  <c:v>36.148648648648646</c:v>
                </c:pt>
                <c:pt idx="5">
                  <c:v>42.770870337477795</c:v>
                </c:pt>
                <c:pt idx="6">
                  <c:v>117.33668341708542</c:v>
                </c:pt>
                <c:pt idx="7">
                  <c:v>6873.4693877551026</c:v>
                </c:pt>
                <c:pt idx="8">
                  <c:v>371.58536585365852</c:v>
                </c:pt>
                <c:pt idx="9">
                  <c:v>1822.6427061310801</c:v>
                </c:pt>
                <c:pt idx="10">
                  <c:v>635.8974358974358</c:v>
                </c:pt>
                <c:pt idx="11">
                  <c:v>1034.375</c:v>
                </c:pt>
                <c:pt idx="12">
                  <c:v>35306.756756756753</c:v>
                </c:pt>
                <c:pt idx="13">
                  <c:v>2299.9378881987577</c:v>
                </c:pt>
                <c:pt idx="14">
                  <c:v>3184.9593495934955</c:v>
                </c:pt>
                <c:pt idx="15">
                  <c:v>87771.456310679612</c:v>
                </c:pt>
                <c:pt idx="16">
                  <c:v>18.333333333333336</c:v>
                </c:pt>
                <c:pt idx="17">
                  <c:v>63.161764705882355</c:v>
                </c:pt>
                <c:pt idx="18">
                  <c:v>1.8568181818181817E-2</c:v>
                </c:pt>
                <c:pt idx="19">
                  <c:v>1.2661712950070825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631-4234-B108-7AC799B7E190}"/>
            </c:ext>
          </c:extLst>
        </c:ser>
        <c:ser>
          <c:idx val="19"/>
          <c:order val="19"/>
          <c:tx>
            <c:v>INT1-20</c:v>
          </c:tx>
          <c:spPr>
            <a:ln w="12700">
              <a:solidFill>
                <a:srgbClr val="57676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TrElem!$C$21:$V$21</c:f>
              <c:numCache>
                <c:formatCode>General</c:formatCode>
                <c:ptCount val="20"/>
                <c:pt idx="0">
                  <c:v>7.9324894514767944E-2</c:v>
                </c:pt>
                <c:pt idx="1">
                  <c:v>24.208809135399672</c:v>
                </c:pt>
                <c:pt idx="2">
                  <c:v>0.92780172413793105</c:v>
                </c:pt>
                <c:pt idx="3">
                  <c:v>3.7133479212253828</c:v>
                </c:pt>
                <c:pt idx="4">
                  <c:v>24.054054054054056</c:v>
                </c:pt>
                <c:pt idx="5">
                  <c:v>13.872113676731793</c:v>
                </c:pt>
                <c:pt idx="6">
                  <c:v>99.2964824120603</c:v>
                </c:pt>
                <c:pt idx="7">
                  <c:v>6498.9795918367345</c:v>
                </c:pt>
                <c:pt idx="8">
                  <c:v>398.2520325203252</c:v>
                </c:pt>
                <c:pt idx="9">
                  <c:v>2055.6183932346744</c:v>
                </c:pt>
                <c:pt idx="10">
                  <c:v>735.71428571428567</c:v>
                </c:pt>
                <c:pt idx="11">
                  <c:v>1255.375</c:v>
                </c:pt>
                <c:pt idx="12">
                  <c:v>70994.5945945946</c:v>
                </c:pt>
                <c:pt idx="13">
                  <c:v>2706.8322981366459</c:v>
                </c:pt>
                <c:pt idx="14">
                  <c:v>3713.4146341463411</c:v>
                </c:pt>
                <c:pt idx="15">
                  <c:v>91590.970873786428</c:v>
                </c:pt>
                <c:pt idx="16">
                  <c:v>17</c:v>
                </c:pt>
                <c:pt idx="17">
                  <c:v>103.01470588235294</c:v>
                </c:pt>
                <c:pt idx="18">
                  <c:v>1.6363636363636365E-2</c:v>
                </c:pt>
                <c:pt idx="19">
                  <c:v>0.55090532589955021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631-4234-B108-7AC799B7E190}"/>
            </c:ext>
          </c:extLst>
        </c:ser>
        <c:ser>
          <c:idx val="20"/>
          <c:order val="20"/>
          <c:tx>
            <c:v>INT1-21C</c:v>
          </c:tx>
          <c:spPr>
            <a:ln w="12700">
              <a:solidFill>
                <a:srgbClr val="5C010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TrElem!$C$22:$V$22</c:f>
              <c:numCache>
                <c:formatCode>General</c:formatCode>
                <c:ptCount val="20"/>
                <c:pt idx="0">
                  <c:v>44.430379746835442</c:v>
                </c:pt>
                <c:pt idx="1">
                  <c:v>73.295269168026095</c:v>
                </c:pt>
                <c:pt idx="2">
                  <c:v>35.452586206896555</c:v>
                </c:pt>
                <c:pt idx="3">
                  <c:v>37.724288840262574</c:v>
                </c:pt>
                <c:pt idx="4">
                  <c:v>74.256756756756758</c:v>
                </c:pt>
                <c:pt idx="5">
                  <c:v>44.085257548845469</c:v>
                </c:pt>
                <c:pt idx="6">
                  <c:v>179.2462311557789</c:v>
                </c:pt>
                <c:pt idx="7">
                  <c:v>6289.4557823129253</c:v>
                </c:pt>
                <c:pt idx="8">
                  <c:v>426.7479674796748</c:v>
                </c:pt>
                <c:pt idx="9">
                  <c:v>1688.0073995771686</c:v>
                </c:pt>
                <c:pt idx="10">
                  <c:v>649.084249084249</c:v>
                </c:pt>
                <c:pt idx="11">
                  <c:v>939.56250000000011</c:v>
                </c:pt>
                <c:pt idx="12">
                  <c:v>24455.405405405403</c:v>
                </c:pt>
                <c:pt idx="13">
                  <c:v>1616.7080745341616</c:v>
                </c:pt>
                <c:pt idx="14">
                  <c:v>1995.9349593495936</c:v>
                </c:pt>
                <c:pt idx="15">
                  <c:v>96220.87378640777</c:v>
                </c:pt>
                <c:pt idx="16">
                  <c:v>103.08333333333333</c:v>
                </c:pt>
                <c:pt idx="17">
                  <c:v>130.36764705882354</c:v>
                </c:pt>
                <c:pt idx="18">
                  <c:v>13.870772727272728</c:v>
                </c:pt>
                <c:pt idx="19">
                  <c:v>0.52224358480616762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631-4234-B108-7AC799B7E190}"/>
            </c:ext>
          </c:extLst>
        </c:ser>
        <c:ser>
          <c:idx val="21"/>
          <c:order val="21"/>
          <c:tx>
            <c:v>INT1-21RI</c:v>
          </c:tx>
          <c:spPr>
            <a:ln w="12700">
              <a:solidFill>
                <a:srgbClr val="609AB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TrElem!$C$23:$V$23</c:f>
              <c:numCache>
                <c:formatCode>General</c:formatCode>
                <c:ptCount val="20"/>
                <c:pt idx="0">
                  <c:v>33.333333333333336</c:v>
                </c:pt>
                <c:pt idx="1">
                  <c:v>76.199021207177822</c:v>
                </c:pt>
                <c:pt idx="2">
                  <c:v>39.762931034482762</c:v>
                </c:pt>
                <c:pt idx="3">
                  <c:v>44.923413566739605</c:v>
                </c:pt>
                <c:pt idx="4">
                  <c:v>61.216216216216225</c:v>
                </c:pt>
                <c:pt idx="5">
                  <c:v>51.154529307282409</c:v>
                </c:pt>
                <c:pt idx="6">
                  <c:v>98.844221105527637</c:v>
                </c:pt>
                <c:pt idx="7">
                  <c:v>8303.4013605442178</c:v>
                </c:pt>
                <c:pt idx="8">
                  <c:v>245.9349593495935</c:v>
                </c:pt>
                <c:pt idx="9">
                  <c:v>1104.4820295983097</c:v>
                </c:pt>
                <c:pt idx="10">
                  <c:v>403.66300366300362</c:v>
                </c:pt>
                <c:pt idx="11">
                  <c:v>637.375</c:v>
                </c:pt>
                <c:pt idx="12">
                  <c:v>45198.648648648654</c:v>
                </c:pt>
                <c:pt idx="13">
                  <c:v>1301.9254658385094</c:v>
                </c:pt>
                <c:pt idx="14">
                  <c:v>1682.520325203252</c:v>
                </c:pt>
                <c:pt idx="15">
                  <c:v>114913.49514563108</c:v>
                </c:pt>
                <c:pt idx="16">
                  <c:v>56.041666666666664</c:v>
                </c:pt>
                <c:pt idx="17">
                  <c:v>151.83823529411765</c:v>
                </c:pt>
                <c:pt idx="18">
                  <c:v>3.9090909090909086E-2</c:v>
                </c:pt>
                <c:pt idx="19">
                  <c:v>0.35038423026561427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631-4234-B108-7AC799B7E190}"/>
            </c:ext>
          </c:extLst>
        </c:ser>
        <c:ser>
          <c:idx val="22"/>
          <c:order val="22"/>
          <c:tx>
            <c:v>INT1-22C</c:v>
          </c:tx>
          <c:spPr>
            <a:ln w="12700">
              <a:solidFill>
                <a:srgbClr val="65345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TrElem!$C$24:$V$24</c:f>
              <c:numCache>
                <c:formatCode>General</c:formatCode>
                <c:ptCount val="20"/>
                <c:pt idx="0">
                  <c:v>2.1223628691983123</c:v>
                </c:pt>
                <c:pt idx="1">
                  <c:v>14.257748776508972</c:v>
                </c:pt>
                <c:pt idx="2">
                  <c:v>5.5711206896551726</c:v>
                </c:pt>
                <c:pt idx="3">
                  <c:v>7.3085339168490151</c:v>
                </c:pt>
                <c:pt idx="4">
                  <c:v>16.351351351351351</c:v>
                </c:pt>
                <c:pt idx="5">
                  <c:v>12.433392539964474</c:v>
                </c:pt>
                <c:pt idx="6">
                  <c:v>36.482412060301506</c:v>
                </c:pt>
                <c:pt idx="7">
                  <c:v>1844.5578231292516</c:v>
                </c:pt>
                <c:pt idx="8">
                  <c:v>113.04878048780488</c:v>
                </c:pt>
                <c:pt idx="9">
                  <c:v>586.14164904862639</c:v>
                </c:pt>
                <c:pt idx="10">
                  <c:v>205.86080586080587</c:v>
                </c:pt>
                <c:pt idx="11">
                  <c:v>364</c:v>
                </c:pt>
                <c:pt idx="12">
                  <c:v>22593.243243243243</c:v>
                </c:pt>
                <c:pt idx="13">
                  <c:v>972.73291925465844</c:v>
                </c:pt>
                <c:pt idx="14">
                  <c:v>1673.1707317073169</c:v>
                </c:pt>
                <c:pt idx="15">
                  <c:v>125797.66990291263</c:v>
                </c:pt>
                <c:pt idx="16">
                  <c:v>16.875</c:v>
                </c:pt>
                <c:pt idx="17">
                  <c:v>43.014705882352942</c:v>
                </c:pt>
                <c:pt idx="18">
                  <c:v>2.1340909090909091E-2</c:v>
                </c:pt>
                <c:pt idx="19">
                  <c:v>0.23807019830666182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631-4234-B108-7AC799B7E190}"/>
            </c:ext>
          </c:extLst>
        </c:ser>
        <c:ser>
          <c:idx val="23"/>
          <c:order val="23"/>
          <c:tx>
            <c:v>INT1-22R</c:v>
          </c:tx>
          <c:spPr>
            <a:ln w="12700">
              <a:solidFill>
                <a:srgbClr val="69CE0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TrElem!$C$25:$V$25</c:f>
              <c:numCache>
                <c:formatCode>General</c:formatCode>
                <c:ptCount val="20"/>
                <c:pt idx="0">
                  <c:v>35.822784810126585</c:v>
                </c:pt>
                <c:pt idx="1">
                  <c:v>91.973898858075046</c:v>
                </c:pt>
                <c:pt idx="2">
                  <c:v>93.642241379310349</c:v>
                </c:pt>
                <c:pt idx="3">
                  <c:v>102.73522975929978</c:v>
                </c:pt>
                <c:pt idx="4">
                  <c:v>137.02702702702703</c:v>
                </c:pt>
                <c:pt idx="5">
                  <c:v>168.02841918294851</c:v>
                </c:pt>
                <c:pt idx="6">
                  <c:v>192.51256281407035</c:v>
                </c:pt>
                <c:pt idx="7">
                  <c:v>8825.5102040816346</c:v>
                </c:pt>
                <c:pt idx="8">
                  <c:v>405.60975609756099</c:v>
                </c:pt>
                <c:pt idx="9">
                  <c:v>1668.8530655391137</c:v>
                </c:pt>
                <c:pt idx="10">
                  <c:v>623.62637362637349</c:v>
                </c:pt>
                <c:pt idx="11">
                  <c:v>921.5</c:v>
                </c:pt>
                <c:pt idx="12">
                  <c:v>112510.81081081081</c:v>
                </c:pt>
                <c:pt idx="13">
                  <c:v>1839.6273291925465</c:v>
                </c:pt>
                <c:pt idx="14">
                  <c:v>2556.9105691056911</c:v>
                </c:pt>
                <c:pt idx="15">
                  <c:v>126357.18446601943</c:v>
                </c:pt>
                <c:pt idx="16">
                  <c:v>162.08333333333334</c:v>
                </c:pt>
                <c:pt idx="17">
                  <c:v>327.20588235294122</c:v>
                </c:pt>
                <c:pt idx="18">
                  <c:v>0.14800000000000002</c:v>
                </c:pt>
                <c:pt idx="19">
                  <c:v>0.35252275164564378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631-4234-B108-7AC799B7E190}"/>
            </c:ext>
          </c:extLst>
        </c:ser>
        <c:ser>
          <c:idx val="24"/>
          <c:order val="24"/>
          <c:tx>
            <c:v>INT1-23</c:v>
          </c:tx>
          <c:spPr>
            <a:ln w="12700">
              <a:solidFill>
                <a:srgbClr val="6E67A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TrElem!$C$26:$V$26</c:f>
              <c:numCache>
                <c:formatCode>General</c:formatCode>
                <c:ptCount val="20"/>
                <c:pt idx="0">
                  <c:v>110.21097046413503</c:v>
                </c:pt>
                <c:pt idx="1">
                  <c:v>141.51712887438825</c:v>
                </c:pt>
                <c:pt idx="2">
                  <c:v>144.61206896551724</c:v>
                </c:pt>
                <c:pt idx="3">
                  <c:v>145.054704595186</c:v>
                </c:pt>
                <c:pt idx="4">
                  <c:v>134.93243243243242</c:v>
                </c:pt>
                <c:pt idx="5">
                  <c:v>336.94493783303727</c:v>
                </c:pt>
                <c:pt idx="6">
                  <c:v>132.7638190954774</c:v>
                </c:pt>
                <c:pt idx="7">
                  <c:v>1828.9115646258506</c:v>
                </c:pt>
                <c:pt idx="8">
                  <c:v>282.5609756097561</c:v>
                </c:pt>
                <c:pt idx="9">
                  <c:v>1281.3266384778026</c:v>
                </c:pt>
                <c:pt idx="10">
                  <c:v>474.17582417582418</c:v>
                </c:pt>
                <c:pt idx="11">
                  <c:v>795.125</c:v>
                </c:pt>
                <c:pt idx="12">
                  <c:v>94943.24324324324</c:v>
                </c:pt>
                <c:pt idx="13">
                  <c:v>1992.4223602484469</c:v>
                </c:pt>
                <c:pt idx="14">
                  <c:v>2675.6097560975609</c:v>
                </c:pt>
                <c:pt idx="15">
                  <c:v>129442.62135922331</c:v>
                </c:pt>
                <c:pt idx="16">
                  <c:v>82.583333333333343</c:v>
                </c:pt>
                <c:pt idx="17">
                  <c:v>200.07352941176472</c:v>
                </c:pt>
                <c:pt idx="18">
                  <c:v>6.4659090909090902E-2</c:v>
                </c:pt>
                <c:pt idx="19">
                  <c:v>1.0011057359031652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631-4234-B108-7AC799B7E190}"/>
            </c:ext>
          </c:extLst>
        </c:ser>
        <c:ser>
          <c:idx val="25"/>
          <c:order val="25"/>
          <c:tx>
            <c:v>INT1-23R</c:v>
          </c:tx>
          <c:spPr>
            <a:ln w="12700">
              <a:solidFill>
                <a:srgbClr val="73014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TrElem!$C$27:$V$27</c:f>
              <c:numCache>
                <c:formatCode>General</c:formatCode>
                <c:ptCount val="20"/>
                <c:pt idx="0">
                  <c:v>1.7932489451476794</c:v>
                </c:pt>
                <c:pt idx="1">
                  <c:v>28.597063621533444</c:v>
                </c:pt>
                <c:pt idx="2">
                  <c:v>4.3426724137931041</c:v>
                </c:pt>
                <c:pt idx="3">
                  <c:v>6.7177242888402624</c:v>
                </c:pt>
                <c:pt idx="4">
                  <c:v>28.378378378378383</c:v>
                </c:pt>
                <c:pt idx="5">
                  <c:v>8.7921847246891645</c:v>
                </c:pt>
                <c:pt idx="6">
                  <c:v>81.859296482412049</c:v>
                </c:pt>
                <c:pt idx="7">
                  <c:v>4996.25850340136</c:v>
                </c:pt>
                <c:pt idx="8">
                  <c:v>178.65853658536588</c:v>
                </c:pt>
                <c:pt idx="9">
                  <c:v>689.63530655391185</c:v>
                </c:pt>
                <c:pt idx="10">
                  <c:v>257.14285714285711</c:v>
                </c:pt>
                <c:pt idx="11">
                  <c:v>352.6875</c:v>
                </c:pt>
                <c:pt idx="12">
                  <c:v>18127.027027027023</c:v>
                </c:pt>
                <c:pt idx="13">
                  <c:v>590.62111801242236</c:v>
                </c:pt>
                <c:pt idx="14">
                  <c:v>718.29268292682934</c:v>
                </c:pt>
                <c:pt idx="15">
                  <c:v>125861.6504854369</c:v>
                </c:pt>
                <c:pt idx="16">
                  <c:v>9.4625000000000004</c:v>
                </c:pt>
                <c:pt idx="17">
                  <c:v>36.029411764705884</c:v>
                </c:pt>
                <c:pt idx="18">
                  <c:v>2.606818181818182E-2</c:v>
                </c:pt>
                <c:pt idx="19">
                  <c:v>0.53165863347928455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631-4234-B108-7AC799B7E190}"/>
            </c:ext>
          </c:extLst>
        </c:ser>
        <c:ser>
          <c:idx val="26"/>
          <c:order val="26"/>
          <c:tx>
            <c:v>INT1-24C</c:v>
          </c:tx>
          <c:spPr>
            <a:ln w="12700">
              <a:solidFill>
                <a:srgbClr val="779AF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TrElem!$C$28:$V$28</c:f>
              <c:numCache>
                <c:formatCode>General</c:formatCode>
                <c:ptCount val="20"/>
                <c:pt idx="0">
                  <c:v>196.11814345991561</c:v>
                </c:pt>
                <c:pt idx="1">
                  <c:v>342.43066884176181</c:v>
                </c:pt>
                <c:pt idx="2">
                  <c:v>381.78879310344831</c:v>
                </c:pt>
                <c:pt idx="3">
                  <c:v>359.78118161925596</c:v>
                </c:pt>
                <c:pt idx="4">
                  <c:v>430.60810810810813</c:v>
                </c:pt>
                <c:pt idx="5">
                  <c:v>223.62344582593249</c:v>
                </c:pt>
                <c:pt idx="6">
                  <c:v>525.1758793969849</c:v>
                </c:pt>
                <c:pt idx="7">
                  <c:v>14145.918367346938</c:v>
                </c:pt>
                <c:pt idx="8">
                  <c:v>916.26016260162601</c:v>
                </c:pt>
                <c:pt idx="9">
                  <c:v>3259.5031712473601</c:v>
                </c:pt>
                <c:pt idx="10">
                  <c:v>1249.084249084249</c:v>
                </c:pt>
                <c:pt idx="11">
                  <c:v>1693</c:v>
                </c:pt>
                <c:pt idx="12">
                  <c:v>78854.054054054053</c:v>
                </c:pt>
                <c:pt idx="13">
                  <c:v>2873.0434782608695</c:v>
                </c:pt>
                <c:pt idx="14">
                  <c:v>3380.4878048780488</c:v>
                </c:pt>
                <c:pt idx="15">
                  <c:v>94690.194174757286</c:v>
                </c:pt>
                <c:pt idx="16">
                  <c:v>1549.25</c:v>
                </c:pt>
                <c:pt idx="17">
                  <c:v>908.82352941176475</c:v>
                </c:pt>
                <c:pt idx="18">
                  <c:v>3.1401136363636364</c:v>
                </c:pt>
                <c:pt idx="19">
                  <c:v>1.9048115434977138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631-4234-B108-7AC799B7E190}"/>
            </c:ext>
          </c:extLst>
        </c:ser>
        <c:ser>
          <c:idx val="27"/>
          <c:order val="27"/>
          <c:tx>
            <c:v>INT1-24R</c:v>
          </c:tx>
          <c:spPr>
            <a:ln w="12700">
              <a:solidFill>
                <a:srgbClr val="7C349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TrElem!$C$29:$V$29</c:f>
              <c:numCache>
                <c:formatCode>General</c:formatCode>
                <c:ptCount val="20"/>
                <c:pt idx="0">
                  <c:v>53.080168776371309</c:v>
                </c:pt>
                <c:pt idx="1">
                  <c:v>112.12071778140294</c:v>
                </c:pt>
                <c:pt idx="2">
                  <c:v>111.20689655172414</c:v>
                </c:pt>
                <c:pt idx="3">
                  <c:v>119.16849015317287</c:v>
                </c:pt>
                <c:pt idx="4">
                  <c:v>165.54054054054055</c:v>
                </c:pt>
                <c:pt idx="5">
                  <c:v>99.289520426287737</c:v>
                </c:pt>
                <c:pt idx="6">
                  <c:v>225.37688442211055</c:v>
                </c:pt>
                <c:pt idx="7">
                  <c:v>9828.5714285714275</c:v>
                </c:pt>
                <c:pt idx="8">
                  <c:v>434.02439024390242</c:v>
                </c:pt>
                <c:pt idx="9">
                  <c:v>1710.919661733617</c:v>
                </c:pt>
                <c:pt idx="10">
                  <c:v>630.95238095238096</c:v>
                </c:pt>
                <c:pt idx="11">
                  <c:v>917.62499999999989</c:v>
                </c:pt>
                <c:pt idx="12">
                  <c:v>73663.513513513506</c:v>
                </c:pt>
                <c:pt idx="13">
                  <c:v>1692.6086956521738</c:v>
                </c:pt>
                <c:pt idx="14">
                  <c:v>2129.268292682927</c:v>
                </c:pt>
                <c:pt idx="15">
                  <c:v>109065.04854368934</c:v>
                </c:pt>
                <c:pt idx="16">
                  <c:v>483.33333333333337</c:v>
                </c:pt>
                <c:pt idx="17">
                  <c:v>347.05882352941177</c:v>
                </c:pt>
                <c:pt idx="18">
                  <c:v>0.80325000000000002</c:v>
                </c:pt>
                <c:pt idx="19">
                  <c:v>0.54221237535475486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631-4234-B108-7AC799B7E190}"/>
            </c:ext>
          </c:extLst>
        </c:ser>
        <c:ser>
          <c:idx val="28"/>
          <c:order val="28"/>
          <c:tx>
            <c:v>INT1-25C</c:v>
          </c:tx>
          <c:spPr>
            <a:ln w="12700">
              <a:solidFill>
                <a:srgbClr val="80CE4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TrElem!$C$30:$V$30</c:f>
              <c:numCache>
                <c:formatCode>General</c:formatCode>
                <c:ptCount val="20"/>
                <c:pt idx="0">
                  <c:v>7.590717299578059</c:v>
                </c:pt>
                <c:pt idx="1">
                  <c:v>39.445350734094617</c:v>
                </c:pt>
                <c:pt idx="2">
                  <c:v>17.370689655172416</c:v>
                </c:pt>
                <c:pt idx="3">
                  <c:v>18.927789934354486</c:v>
                </c:pt>
                <c:pt idx="4">
                  <c:v>32.972972972972975</c:v>
                </c:pt>
                <c:pt idx="5">
                  <c:v>30.24866785079929</c:v>
                </c:pt>
                <c:pt idx="6">
                  <c:v>72.1608040201005</c:v>
                </c:pt>
                <c:pt idx="7">
                  <c:v>3957.1428571428573</c:v>
                </c:pt>
                <c:pt idx="8">
                  <c:v>164.47154471544715</c:v>
                </c:pt>
                <c:pt idx="9">
                  <c:v>711.35835095137486</c:v>
                </c:pt>
                <c:pt idx="10">
                  <c:v>252.014652014652</c:v>
                </c:pt>
                <c:pt idx="11">
                  <c:v>362.9375</c:v>
                </c:pt>
                <c:pt idx="12">
                  <c:v>56390.54054054054</c:v>
                </c:pt>
                <c:pt idx="13">
                  <c:v>701.05590062111798</c:v>
                </c:pt>
                <c:pt idx="14">
                  <c:v>923.17073170731715</c:v>
                </c:pt>
                <c:pt idx="15">
                  <c:v>101898.54368932039</c:v>
                </c:pt>
                <c:pt idx="16">
                  <c:v>44.333333333333336</c:v>
                </c:pt>
                <c:pt idx="17">
                  <c:v>137.35294117647061</c:v>
                </c:pt>
                <c:pt idx="18">
                  <c:v>4.5227272727272727E-2</c:v>
                </c:pt>
                <c:pt idx="19">
                  <c:v>0.65613724159996334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631-4234-B108-7AC799B7E190}"/>
            </c:ext>
          </c:extLst>
        </c:ser>
        <c:ser>
          <c:idx val="29"/>
          <c:order val="29"/>
          <c:tx>
            <c:v>INT1-25R</c:v>
          </c:tx>
          <c:spPr>
            <a:ln w="12700">
              <a:solidFill>
                <a:srgbClr val="8567E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TrElem!$C$31:$V$31</c:f>
              <c:numCache>
                <c:formatCode>General</c:formatCode>
                <c:ptCount val="20"/>
                <c:pt idx="0">
                  <c:v>1.7974683544303798</c:v>
                </c:pt>
                <c:pt idx="1">
                  <c:v>26.818923327895597</c:v>
                </c:pt>
                <c:pt idx="2">
                  <c:v>3.9762931034482762</c:v>
                </c:pt>
                <c:pt idx="3">
                  <c:v>5.3391684901531722</c:v>
                </c:pt>
                <c:pt idx="4">
                  <c:v>15.135135135135137</c:v>
                </c:pt>
                <c:pt idx="5">
                  <c:v>15.772646536412077</c:v>
                </c:pt>
                <c:pt idx="6">
                  <c:v>40.050251256281406</c:v>
                </c:pt>
                <c:pt idx="7">
                  <c:v>2234.0136054421773</c:v>
                </c:pt>
                <c:pt idx="8">
                  <c:v>98.617886178861795</c:v>
                </c:pt>
                <c:pt idx="9">
                  <c:v>426.00951374207233</c:v>
                </c:pt>
                <c:pt idx="10">
                  <c:v>150.36630036630038</c:v>
                </c:pt>
                <c:pt idx="11">
                  <c:v>219.375</c:v>
                </c:pt>
                <c:pt idx="12">
                  <c:v>13894.594594594593</c:v>
                </c:pt>
                <c:pt idx="13">
                  <c:v>430</c:v>
                </c:pt>
                <c:pt idx="14">
                  <c:v>558.130081300813</c:v>
                </c:pt>
                <c:pt idx="15">
                  <c:v>100505.82524271845</c:v>
                </c:pt>
                <c:pt idx="16">
                  <c:v>12.5</c:v>
                </c:pt>
                <c:pt idx="17">
                  <c:v>52.352941176470587</c:v>
                </c:pt>
                <c:pt idx="18">
                  <c:v>3.0340909090909089E-2</c:v>
                </c:pt>
                <c:pt idx="19">
                  <c:v>0.26987028895775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631-4234-B108-7AC799B7E190}"/>
            </c:ext>
          </c:extLst>
        </c:ser>
        <c:ser>
          <c:idx val="30"/>
          <c:order val="30"/>
          <c:tx>
            <c:v>INT1-26</c:v>
          </c:tx>
          <c:spPr>
            <a:ln w="12700">
              <a:solidFill>
                <a:srgbClr val="8A019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TrElem!$C$32:$V$32</c:f>
              <c:numCache>
                <c:formatCode>General</c:formatCode>
                <c:ptCount val="20"/>
                <c:pt idx="0">
                  <c:v>19.240506329113924</c:v>
                </c:pt>
                <c:pt idx="1">
                  <c:v>76.003262642740623</c:v>
                </c:pt>
                <c:pt idx="2">
                  <c:v>14.0625</c:v>
                </c:pt>
                <c:pt idx="3">
                  <c:v>15.36105032822757</c:v>
                </c:pt>
                <c:pt idx="4">
                  <c:v>16.756756756756758</c:v>
                </c:pt>
                <c:pt idx="5">
                  <c:v>85.968028419182943</c:v>
                </c:pt>
                <c:pt idx="6">
                  <c:v>39.497487437185931</c:v>
                </c:pt>
                <c:pt idx="7">
                  <c:v>5742.8571428571431</c:v>
                </c:pt>
                <c:pt idx="8">
                  <c:v>173.3739837398374</c:v>
                </c:pt>
                <c:pt idx="9">
                  <c:v>1133.5306553911216</c:v>
                </c:pt>
                <c:pt idx="10">
                  <c:v>365.56776556776555</c:v>
                </c:pt>
                <c:pt idx="11">
                  <c:v>723.25</c:v>
                </c:pt>
                <c:pt idx="12">
                  <c:v>24832.43243243243</c:v>
                </c:pt>
                <c:pt idx="13">
                  <c:v>2028.695652173913</c:v>
                </c:pt>
                <c:pt idx="14">
                  <c:v>2979.6747967479673</c:v>
                </c:pt>
                <c:pt idx="15">
                  <c:v>102247.86407766992</c:v>
                </c:pt>
                <c:pt idx="16">
                  <c:v>22.083333333333332</c:v>
                </c:pt>
                <c:pt idx="17">
                  <c:v>74.705882352941188</c:v>
                </c:pt>
                <c:pt idx="18">
                  <c:v>1.5522727272727273E-2</c:v>
                </c:pt>
                <c:pt idx="19">
                  <c:v>0.18338515158876434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631-4234-B108-7AC799B7E190}"/>
            </c:ext>
          </c:extLst>
        </c:ser>
        <c:ser>
          <c:idx val="31"/>
          <c:order val="31"/>
          <c:tx>
            <c:v>INT1-27</c:v>
          </c:tx>
          <c:spPr>
            <a:ln w="12700">
              <a:solidFill>
                <a:srgbClr val="8E9B3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TrElem!$C$33:$V$33</c:f>
              <c:numCache>
                <c:formatCode>General</c:formatCode>
                <c:ptCount val="20"/>
                <c:pt idx="0">
                  <c:v>8.6329113924050631</c:v>
                </c:pt>
                <c:pt idx="1">
                  <c:v>38.401305057096245</c:v>
                </c:pt>
                <c:pt idx="2">
                  <c:v>17.241379310344829</c:v>
                </c:pt>
                <c:pt idx="3">
                  <c:v>24.420131291028447</c:v>
                </c:pt>
                <c:pt idx="4">
                  <c:v>51.081081081081081</c:v>
                </c:pt>
                <c:pt idx="5">
                  <c:v>37.4955595026643</c:v>
                </c:pt>
                <c:pt idx="6">
                  <c:v>110.7035175879397</c:v>
                </c:pt>
                <c:pt idx="7">
                  <c:v>5506.1224489795923</c:v>
                </c:pt>
                <c:pt idx="8">
                  <c:v>270.08130081300811</c:v>
                </c:pt>
                <c:pt idx="9">
                  <c:v>1276.9344608879505</c:v>
                </c:pt>
                <c:pt idx="10">
                  <c:v>445.970695970696</c:v>
                </c:pt>
                <c:pt idx="11">
                  <c:v>709.0625</c:v>
                </c:pt>
                <c:pt idx="12">
                  <c:v>24160.81081081081</c:v>
                </c:pt>
                <c:pt idx="13">
                  <c:v>1671.4906832298136</c:v>
                </c:pt>
                <c:pt idx="14">
                  <c:v>2434.5528455284552</c:v>
                </c:pt>
                <c:pt idx="15">
                  <c:v>102779.90291262136</c:v>
                </c:pt>
                <c:pt idx="16">
                  <c:v>73.375</c:v>
                </c:pt>
                <c:pt idx="17">
                  <c:v>88.750000000000014</c:v>
                </c:pt>
                <c:pt idx="18">
                  <c:v>2.7000000000000003E-2</c:v>
                </c:pt>
                <c:pt idx="19">
                  <c:v>0.42798200605525649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631-4234-B108-7AC799B7E190}"/>
            </c:ext>
          </c:extLst>
        </c:ser>
        <c:ser>
          <c:idx val="32"/>
          <c:order val="32"/>
          <c:tx>
            <c:v>INT1-28</c:v>
          </c:tx>
          <c:spPr>
            <a:ln w="12700">
              <a:solidFill>
                <a:srgbClr val="9334E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TrElem!$C$34:$V$34</c:f>
              <c:numCache>
                <c:formatCode>General</c:formatCode>
                <c:ptCount val="20"/>
                <c:pt idx="0">
                  <c:v>7.7130801687763721</c:v>
                </c:pt>
                <c:pt idx="1">
                  <c:v>26.900489396411089</c:v>
                </c:pt>
                <c:pt idx="2">
                  <c:v>8.4590517241379324</c:v>
                </c:pt>
                <c:pt idx="3">
                  <c:v>10.481400437636761</c:v>
                </c:pt>
                <c:pt idx="4">
                  <c:v>29.864864864864867</c:v>
                </c:pt>
                <c:pt idx="5">
                  <c:v>8.8277087033747783</c:v>
                </c:pt>
                <c:pt idx="6">
                  <c:v>94.874371859296474</c:v>
                </c:pt>
                <c:pt idx="7">
                  <c:v>2678.9115646258506</c:v>
                </c:pt>
                <c:pt idx="8">
                  <c:v>296.7479674796748</c:v>
                </c:pt>
                <c:pt idx="9">
                  <c:v>1283.1818181818194</c:v>
                </c:pt>
                <c:pt idx="10">
                  <c:v>502.38095238095235</c:v>
                </c:pt>
                <c:pt idx="11">
                  <c:v>753.3125</c:v>
                </c:pt>
                <c:pt idx="12">
                  <c:v>14322.972972972972</c:v>
                </c:pt>
                <c:pt idx="13">
                  <c:v>1425.4658385093167</c:v>
                </c:pt>
                <c:pt idx="14">
                  <c:v>1773.1707317073169</c:v>
                </c:pt>
                <c:pt idx="15">
                  <c:v>98116.990291262133</c:v>
                </c:pt>
                <c:pt idx="16">
                  <c:v>60.000000000000007</c:v>
                </c:pt>
                <c:pt idx="17">
                  <c:v>69.705882352941174</c:v>
                </c:pt>
                <c:pt idx="18">
                  <c:v>8.2068181818181818E-2</c:v>
                </c:pt>
                <c:pt idx="19">
                  <c:v>0.54118477417214328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631-4234-B108-7AC799B7E190}"/>
            </c:ext>
          </c:extLst>
        </c:ser>
        <c:ser>
          <c:idx val="33"/>
          <c:order val="33"/>
          <c:tx>
            <c:v>INT1-29</c:v>
          </c:tx>
          <c:spPr>
            <a:ln w="12700">
              <a:solidFill>
                <a:srgbClr val="97CE8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TrElem!$C$35:$V$35</c:f>
              <c:numCache>
                <c:formatCode>General</c:formatCode>
                <c:ptCount val="20"/>
                <c:pt idx="0">
                  <c:v>1.0886075949367089</c:v>
                </c:pt>
                <c:pt idx="1">
                  <c:v>74.192495921696576</c:v>
                </c:pt>
                <c:pt idx="2">
                  <c:v>3.3943965517241383</c:v>
                </c:pt>
                <c:pt idx="3">
                  <c:v>9.62800875273523</c:v>
                </c:pt>
                <c:pt idx="4">
                  <c:v>46.824324324324323</c:v>
                </c:pt>
                <c:pt idx="5">
                  <c:v>31.474245115452931</c:v>
                </c:pt>
                <c:pt idx="6">
                  <c:v>181.75879396984925</c:v>
                </c:pt>
                <c:pt idx="7">
                  <c:v>9438.7755102040828</c:v>
                </c:pt>
                <c:pt idx="8">
                  <c:v>620.16260162601623</c:v>
                </c:pt>
                <c:pt idx="9">
                  <c:v>2896.9027484143794</c:v>
                </c:pt>
                <c:pt idx="10">
                  <c:v>1080.5860805860805</c:v>
                </c:pt>
                <c:pt idx="11">
                  <c:v>1761.4999999999998</c:v>
                </c:pt>
                <c:pt idx="12">
                  <c:v>33947.2972972973</c:v>
                </c:pt>
                <c:pt idx="13">
                  <c:v>3629.9999999999995</c:v>
                </c:pt>
                <c:pt idx="14">
                  <c:v>4724.3902439024387</c:v>
                </c:pt>
                <c:pt idx="15">
                  <c:v>87992.815533980596</c:v>
                </c:pt>
                <c:pt idx="16">
                  <c:v>25.708333333333336</c:v>
                </c:pt>
                <c:pt idx="17">
                  <c:v>123.08823529411765</c:v>
                </c:pt>
                <c:pt idx="18">
                  <c:v>2.2499999999999999E-2</c:v>
                </c:pt>
                <c:pt idx="19">
                  <c:v>0.47547384449487284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631-4234-B108-7AC799B7E190}"/>
            </c:ext>
          </c:extLst>
        </c:ser>
        <c:ser>
          <c:idx val="34"/>
          <c:order val="34"/>
          <c:tx>
            <c:v>INT1-30</c:v>
          </c:tx>
          <c:spPr>
            <a:ln w="12700">
              <a:solidFill>
                <a:srgbClr val="9C682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TrElem!$C$36:$V$36</c:f>
              <c:numCache>
                <c:formatCode>General</c:formatCode>
                <c:ptCount val="20"/>
                <c:pt idx="0">
                  <c:v>0.61603375527426163</c:v>
                </c:pt>
                <c:pt idx="1">
                  <c:v>14.290375203915172</c:v>
                </c:pt>
                <c:pt idx="2">
                  <c:v>1.7349137931034484</c:v>
                </c:pt>
                <c:pt idx="3">
                  <c:v>4.6827133479212257</c:v>
                </c:pt>
                <c:pt idx="4">
                  <c:v>22.567567567567568</c:v>
                </c:pt>
                <c:pt idx="5">
                  <c:v>4.2628774422735338</c:v>
                </c:pt>
                <c:pt idx="6">
                  <c:v>83.819095477386924</c:v>
                </c:pt>
                <c:pt idx="7">
                  <c:v>2317.687074829932</c:v>
                </c:pt>
                <c:pt idx="8">
                  <c:v>288.29268292682929</c:v>
                </c:pt>
                <c:pt idx="9">
                  <c:v>1267.7219873150118</c:v>
                </c:pt>
                <c:pt idx="10">
                  <c:v>487.36263736263732</c:v>
                </c:pt>
                <c:pt idx="11">
                  <c:v>758.5625</c:v>
                </c:pt>
                <c:pt idx="12">
                  <c:v>17618.918918918916</c:v>
                </c:pt>
                <c:pt idx="13">
                  <c:v>1432.1739130434783</c:v>
                </c:pt>
                <c:pt idx="14">
                  <c:v>1813.0081300813008</c:v>
                </c:pt>
                <c:pt idx="15">
                  <c:v>95000.582524271842</c:v>
                </c:pt>
                <c:pt idx="16">
                  <c:v>17.666666666666668</c:v>
                </c:pt>
                <c:pt idx="17">
                  <c:v>102.94117647058823</c:v>
                </c:pt>
                <c:pt idx="18">
                  <c:v>3.5818181818181818E-2</c:v>
                </c:pt>
                <c:pt idx="19">
                  <c:v>0.43723041669876078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631-4234-B108-7AC799B7E190}"/>
            </c:ext>
          </c:extLst>
        </c:ser>
        <c:ser>
          <c:idx val="35"/>
          <c:order val="35"/>
          <c:tx>
            <c:v>INT1-31</c:v>
          </c:tx>
          <c:spPr>
            <a:ln w="12700">
              <a:solidFill>
                <a:srgbClr val="A101D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TrElem!$C$37:$V$37</c:f>
              <c:numCache>
                <c:formatCode>General</c:formatCode>
                <c:ptCount val="20"/>
                <c:pt idx="0">
                  <c:v>18.270042194092827</c:v>
                </c:pt>
                <c:pt idx="1">
                  <c:v>47.29200652528548</c:v>
                </c:pt>
                <c:pt idx="2">
                  <c:v>20.538793103448278</c:v>
                </c:pt>
                <c:pt idx="3">
                  <c:v>21.947483588621441</c:v>
                </c:pt>
                <c:pt idx="4">
                  <c:v>35.202702702702702</c:v>
                </c:pt>
                <c:pt idx="5">
                  <c:v>12.362344582593249</c:v>
                </c:pt>
                <c:pt idx="6">
                  <c:v>89.547738693467338</c:v>
                </c:pt>
                <c:pt idx="7">
                  <c:v>4060.5442176870747</c:v>
                </c:pt>
                <c:pt idx="8">
                  <c:v>309.51219512195121</c:v>
                </c:pt>
                <c:pt idx="9">
                  <c:v>1357.9122621564495</c:v>
                </c:pt>
                <c:pt idx="10">
                  <c:v>526.00732600732601</c:v>
                </c:pt>
                <c:pt idx="11">
                  <c:v>822.1875</c:v>
                </c:pt>
                <c:pt idx="12">
                  <c:v>33520.270270270274</c:v>
                </c:pt>
                <c:pt idx="13">
                  <c:v>1527.5776397515529</c:v>
                </c:pt>
                <c:pt idx="14">
                  <c:v>1869.1056910569105</c:v>
                </c:pt>
                <c:pt idx="15">
                  <c:v>105556.01941747573</c:v>
                </c:pt>
                <c:pt idx="16">
                  <c:v>107.08333333333333</c:v>
                </c:pt>
                <c:pt idx="17">
                  <c:v>288.97058823529414</c:v>
                </c:pt>
                <c:pt idx="18">
                  <c:v>0.13522727272727272</c:v>
                </c:pt>
                <c:pt idx="19">
                  <c:v>0.53376938185437861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631-4234-B108-7AC799B7E190}"/>
            </c:ext>
          </c:extLst>
        </c:ser>
        <c:ser>
          <c:idx val="36"/>
          <c:order val="36"/>
          <c:tx>
            <c:v>INT1-32</c:v>
          </c:tx>
          <c:spPr>
            <a:ln w="12700">
              <a:solidFill>
                <a:srgbClr val="A59B7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TrElem!$C$38:$V$38</c:f>
              <c:numCache>
                <c:formatCode>General</c:formatCode>
                <c:ptCount val="20"/>
                <c:pt idx="0">
                  <c:v>4599690.4219409283</c:v>
                </c:pt>
                <c:pt idx="1">
                  <c:v>4486876.0195758566</c:v>
                </c:pt>
                <c:pt idx="2">
                  <c:v>3189701.2931034486</c:v>
                </c:pt>
                <c:pt idx="3">
                  <c:v>2041254.7921225382</c:v>
                </c:pt>
                <c:pt idx="4">
                  <c:v>761030.06756756757</c:v>
                </c:pt>
                <c:pt idx="5">
                  <c:v>379544.22735346359</c:v>
                </c:pt>
                <c:pt idx="6">
                  <c:v>372639.64824120596</c:v>
                </c:pt>
                <c:pt idx="7">
                  <c:v>5982687.7551020402</c:v>
                </c:pt>
                <c:pt idx="8">
                  <c:v>250583.98373983742</c:v>
                </c:pt>
                <c:pt idx="9">
                  <c:v>614655.82452431356</c:v>
                </c:pt>
                <c:pt idx="10">
                  <c:v>235983.88278388276</c:v>
                </c:pt>
                <c:pt idx="11">
                  <c:v>237631</c:v>
                </c:pt>
                <c:pt idx="12">
                  <c:v>3420190.5405405406</c:v>
                </c:pt>
                <c:pt idx="13">
                  <c:v>261264.22360248448</c:v>
                </c:pt>
                <c:pt idx="14">
                  <c:v>239968.29268292684</c:v>
                </c:pt>
                <c:pt idx="15">
                  <c:v>174177.57281553399</c:v>
                </c:pt>
                <c:pt idx="16">
                  <c:v>1619561.0833333333</c:v>
                </c:pt>
                <c:pt idx="17">
                  <c:v>2206399.2647058824</c:v>
                </c:pt>
                <c:pt idx="18">
                  <c:v>0</c:v>
                </c:pt>
                <c:pt idx="19">
                  <c:v>152.53014852262456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631-4234-B108-7AC799B7E190}"/>
            </c:ext>
          </c:extLst>
        </c:ser>
        <c:ser>
          <c:idx val="37"/>
          <c:order val="37"/>
          <c:tx>
            <c:v>INT1-33</c:v>
          </c:tx>
          <c:spPr>
            <a:ln w="12700">
              <a:solidFill>
                <a:srgbClr val="AA352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TrElem!$C$39:$V$39</c:f>
              <c:numCache>
                <c:formatCode>General</c:formatCode>
                <c:ptCount val="20"/>
                <c:pt idx="0">
                  <c:v>16.708860759493671</c:v>
                </c:pt>
                <c:pt idx="1">
                  <c:v>24.029363784665581</c:v>
                </c:pt>
                <c:pt idx="2">
                  <c:v>16.497844827586206</c:v>
                </c:pt>
                <c:pt idx="3">
                  <c:v>16.49890590809628</c:v>
                </c:pt>
                <c:pt idx="4">
                  <c:v>28.108108108108109</c:v>
                </c:pt>
                <c:pt idx="5">
                  <c:v>14.38721136767318</c:v>
                </c:pt>
                <c:pt idx="6">
                  <c:v>68.693467336683412</c:v>
                </c:pt>
                <c:pt idx="7">
                  <c:v>1924.4897959183675</c:v>
                </c:pt>
                <c:pt idx="8">
                  <c:v>241.01626016260164</c:v>
                </c:pt>
                <c:pt idx="9">
                  <c:v>1227.8752642706143</c:v>
                </c:pt>
                <c:pt idx="10">
                  <c:v>441.20879120879118</c:v>
                </c:pt>
                <c:pt idx="11">
                  <c:v>738.8125</c:v>
                </c:pt>
                <c:pt idx="12">
                  <c:v>20162.16216216216</c:v>
                </c:pt>
                <c:pt idx="13">
                  <c:v>1543.1677018633538</c:v>
                </c:pt>
                <c:pt idx="14">
                  <c:v>2028.4552845528453</c:v>
                </c:pt>
                <c:pt idx="15">
                  <c:v>112991.6504854369</c:v>
                </c:pt>
                <c:pt idx="16">
                  <c:v>18.625</c:v>
                </c:pt>
                <c:pt idx="17">
                  <c:v>45.661764705882355</c:v>
                </c:pt>
                <c:pt idx="18">
                  <c:v>0.40343181818181817</c:v>
                </c:pt>
                <c:pt idx="19">
                  <c:v>0.44161855147856155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631-4234-B108-7AC799B7E190}"/>
            </c:ext>
          </c:extLst>
        </c:ser>
        <c:ser>
          <c:idx val="38"/>
          <c:order val="38"/>
          <c:tx>
            <c:v>INT1-34</c:v>
          </c:tx>
          <c:spPr>
            <a:ln w="12700">
              <a:solidFill>
                <a:srgbClr val="AECEC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TrElem!$C$40:$V$40</c:f>
              <c:numCache>
                <c:formatCode>General</c:formatCode>
                <c:ptCount val="20"/>
                <c:pt idx="0">
                  <c:v>6.443037974683544</c:v>
                </c:pt>
                <c:pt idx="1">
                  <c:v>25.758564437194128</c:v>
                </c:pt>
                <c:pt idx="2">
                  <c:v>9.5258620689655178</c:v>
                </c:pt>
                <c:pt idx="3">
                  <c:v>12.516411378555798</c:v>
                </c:pt>
                <c:pt idx="4">
                  <c:v>32.5</c:v>
                </c:pt>
                <c:pt idx="5">
                  <c:v>15.186500888099467</c:v>
                </c:pt>
                <c:pt idx="6">
                  <c:v>99.597989949748737</c:v>
                </c:pt>
                <c:pt idx="7">
                  <c:v>6078.2312925170063</c:v>
                </c:pt>
                <c:pt idx="8">
                  <c:v>354.95934959349592</c:v>
                </c:pt>
                <c:pt idx="9">
                  <c:v>1637.1247357293885</c:v>
                </c:pt>
                <c:pt idx="10">
                  <c:v>615.20146520146523</c:v>
                </c:pt>
                <c:pt idx="11">
                  <c:v>978.6875</c:v>
                </c:pt>
                <c:pt idx="12">
                  <c:v>65532.432432432426</c:v>
                </c:pt>
                <c:pt idx="13">
                  <c:v>1886.2111801242236</c:v>
                </c:pt>
                <c:pt idx="14">
                  <c:v>2393.4959349593496</c:v>
                </c:pt>
                <c:pt idx="15">
                  <c:v>102106.40776699029</c:v>
                </c:pt>
                <c:pt idx="16">
                  <c:v>22.916666666666668</c:v>
                </c:pt>
                <c:pt idx="17">
                  <c:v>116.25</c:v>
                </c:pt>
                <c:pt idx="18">
                  <c:v>1.9022727272727271E-2</c:v>
                </c:pt>
                <c:pt idx="19">
                  <c:v>0.45283884547248265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631-4234-B108-7AC799B7E190}"/>
            </c:ext>
          </c:extLst>
        </c:ser>
        <c:ser>
          <c:idx val="39"/>
          <c:order val="39"/>
          <c:tx>
            <c:v>INT1-35</c:v>
          </c:tx>
          <c:spPr>
            <a:ln w="12700">
              <a:solidFill>
                <a:srgbClr val="B36871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TrElem!$C$41:$V$41</c:f>
              <c:numCache>
                <c:formatCode>General</c:formatCode>
                <c:ptCount val="20"/>
                <c:pt idx="0">
                  <c:v>24.303797468354432</c:v>
                </c:pt>
                <c:pt idx="1">
                  <c:v>65.44861337683524</c:v>
                </c:pt>
                <c:pt idx="2">
                  <c:v>23.469827586206897</c:v>
                </c:pt>
                <c:pt idx="3">
                  <c:v>26.630196936542667</c:v>
                </c:pt>
                <c:pt idx="4">
                  <c:v>35.067567567567572</c:v>
                </c:pt>
                <c:pt idx="5">
                  <c:v>32.646536412078156</c:v>
                </c:pt>
                <c:pt idx="6">
                  <c:v>73.718592964824111</c:v>
                </c:pt>
                <c:pt idx="7">
                  <c:v>3312.9251700680275</c:v>
                </c:pt>
                <c:pt idx="8">
                  <c:v>252.52032520325201</c:v>
                </c:pt>
                <c:pt idx="9">
                  <c:v>1326.7389006342507</c:v>
                </c:pt>
                <c:pt idx="10">
                  <c:v>471.42857142857139</c:v>
                </c:pt>
                <c:pt idx="11">
                  <c:v>836.125</c:v>
                </c:pt>
                <c:pt idx="12">
                  <c:v>22420.27027027027</c:v>
                </c:pt>
                <c:pt idx="13">
                  <c:v>2010.8695652173913</c:v>
                </c:pt>
                <c:pt idx="14">
                  <c:v>2851.6260162601629</c:v>
                </c:pt>
                <c:pt idx="15">
                  <c:v>97203.98058252428</c:v>
                </c:pt>
                <c:pt idx="16">
                  <c:v>29.916666666666668</c:v>
                </c:pt>
                <c:pt idx="17">
                  <c:v>84.632352941176478</c:v>
                </c:pt>
                <c:pt idx="18">
                  <c:v>2.9886363636363638E-2</c:v>
                </c:pt>
                <c:pt idx="19">
                  <c:v>0.27759118432980462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631-4234-B108-7AC799B7E190}"/>
            </c:ext>
          </c:extLst>
        </c:ser>
        <c:ser>
          <c:idx val="40"/>
          <c:order val="40"/>
          <c:tx>
            <c:v>INT2-01</c:v>
          </c:tx>
          <c:spPr>
            <a:ln w="12700">
              <a:solidFill>
                <a:srgbClr val="B8021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TrElem!$C$42:$V$42</c:f>
              <c:numCache>
                <c:formatCode>General</c:formatCode>
                <c:ptCount val="20"/>
                <c:pt idx="0">
                  <c:v>273.58649789029539</c:v>
                </c:pt>
                <c:pt idx="1">
                  <c:v>262.41435562805873</c:v>
                </c:pt>
                <c:pt idx="2">
                  <c:v>220.68965517241381</c:v>
                </c:pt>
                <c:pt idx="3">
                  <c:v>186.93654266958424</c:v>
                </c:pt>
                <c:pt idx="4">
                  <c:v>119.5945945945946</c:v>
                </c:pt>
                <c:pt idx="5">
                  <c:v>14.280639431616342</c:v>
                </c:pt>
                <c:pt idx="6">
                  <c:v>155.32663316582915</c:v>
                </c:pt>
                <c:pt idx="7">
                  <c:v>2766.666666666667</c:v>
                </c:pt>
                <c:pt idx="8">
                  <c:v>353.90243902439028</c:v>
                </c:pt>
                <c:pt idx="9">
                  <c:v>1512.4788583509528</c:v>
                </c:pt>
                <c:pt idx="10">
                  <c:v>577.47252747252742</c:v>
                </c:pt>
                <c:pt idx="11">
                  <c:v>891.8125</c:v>
                </c:pt>
                <c:pt idx="12">
                  <c:v>20982.432432432433</c:v>
                </c:pt>
                <c:pt idx="13">
                  <c:v>1617.7639751552792</c:v>
                </c:pt>
                <c:pt idx="14">
                  <c:v>2043.9024390243903</c:v>
                </c:pt>
                <c:pt idx="15">
                  <c:v>98073.786407766995</c:v>
                </c:pt>
                <c:pt idx="16">
                  <c:v>17.708333333333336</c:v>
                </c:pt>
                <c:pt idx="17">
                  <c:v>103.23529411764706</c:v>
                </c:pt>
                <c:pt idx="18">
                  <c:v>2.868181818181818E-2</c:v>
                </c:pt>
                <c:pt idx="19">
                  <c:v>3.7750734688557297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631-4234-B108-7AC799B7E190}"/>
            </c:ext>
          </c:extLst>
        </c:ser>
        <c:ser>
          <c:idx val="41"/>
          <c:order val="41"/>
          <c:tx>
            <c:v>INT2-02</c:v>
          </c:tx>
          <c:spPr>
            <a:ln w="12700">
              <a:solidFill>
                <a:srgbClr val="BC9BBF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TrElem!$C$43:$V$43</c:f>
              <c:numCache>
                <c:formatCode>General</c:formatCode>
                <c:ptCount val="20"/>
                <c:pt idx="0">
                  <c:v>43.881856540084392</c:v>
                </c:pt>
                <c:pt idx="1">
                  <c:v>110.42414355628058</c:v>
                </c:pt>
                <c:pt idx="2">
                  <c:v>103.01724137931036</c:v>
                </c:pt>
                <c:pt idx="3">
                  <c:v>128.27133479212253</c:v>
                </c:pt>
                <c:pt idx="4">
                  <c:v>227.16216216216216</c:v>
                </c:pt>
                <c:pt idx="5">
                  <c:v>127.35346358792184</c:v>
                </c:pt>
                <c:pt idx="6">
                  <c:v>414.4221105527638</c:v>
                </c:pt>
                <c:pt idx="7">
                  <c:v>3180.2721088435374</c:v>
                </c:pt>
                <c:pt idx="8">
                  <c:v>718.33333333333337</c:v>
                </c:pt>
                <c:pt idx="9">
                  <c:v>2424.4820295983109</c:v>
                </c:pt>
                <c:pt idx="10">
                  <c:v>962.08791208791206</c:v>
                </c:pt>
                <c:pt idx="11">
                  <c:v>1253.125</c:v>
                </c:pt>
                <c:pt idx="12">
                  <c:v>6474.3243243243232</c:v>
                </c:pt>
                <c:pt idx="13">
                  <c:v>1854.8447204968943</c:v>
                </c:pt>
                <c:pt idx="14">
                  <c:v>2163.0081300813008</c:v>
                </c:pt>
                <c:pt idx="15">
                  <c:v>103208.25242718447</c:v>
                </c:pt>
                <c:pt idx="16">
                  <c:v>366.625</c:v>
                </c:pt>
                <c:pt idx="17">
                  <c:v>428.6764705882353</c:v>
                </c:pt>
                <c:pt idx="18">
                  <c:v>0.20445454545454544</c:v>
                </c:pt>
                <c:pt idx="19">
                  <c:v>0.63178031627157527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631-4234-B108-7AC799B7E190}"/>
            </c:ext>
          </c:extLst>
        </c:ser>
        <c:ser>
          <c:idx val="42"/>
          <c:order val="42"/>
          <c:tx>
            <c:v>INT2-03</c:v>
          </c:tx>
          <c:spPr>
            <a:ln w="12700">
              <a:solidFill>
                <a:srgbClr val="C13566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TrElem!$C$44:$V$44</c:f>
              <c:numCache>
                <c:formatCode>General</c:formatCode>
                <c:ptCount val="20"/>
                <c:pt idx="0">
                  <c:v>9.9282700421940948</c:v>
                </c:pt>
                <c:pt idx="1">
                  <c:v>34.388254486133768</c:v>
                </c:pt>
                <c:pt idx="2">
                  <c:v>17.489224137931036</c:v>
                </c:pt>
                <c:pt idx="3">
                  <c:v>24.091903719912473</c:v>
                </c:pt>
                <c:pt idx="4">
                  <c:v>48.378378378378379</c:v>
                </c:pt>
                <c:pt idx="5">
                  <c:v>35.044404973357018</c:v>
                </c:pt>
                <c:pt idx="6">
                  <c:v>82.1608040201005</c:v>
                </c:pt>
                <c:pt idx="7">
                  <c:v>3541.1564625850342</c:v>
                </c:pt>
                <c:pt idx="8">
                  <c:v>178.2520325203252</c:v>
                </c:pt>
                <c:pt idx="9">
                  <c:v>708.04439746300284</c:v>
                </c:pt>
                <c:pt idx="10">
                  <c:v>262.63736263736263</c:v>
                </c:pt>
                <c:pt idx="11">
                  <c:v>391.25</c:v>
                </c:pt>
                <c:pt idx="12">
                  <c:v>52131.08108108108</c:v>
                </c:pt>
                <c:pt idx="13">
                  <c:v>824.65838509316779</c:v>
                </c:pt>
                <c:pt idx="14">
                  <c:v>1089.8373983739837</c:v>
                </c:pt>
                <c:pt idx="15">
                  <c:v>121726.69902912622</c:v>
                </c:pt>
                <c:pt idx="16">
                  <c:v>12.875</c:v>
                </c:pt>
                <c:pt idx="17">
                  <c:v>74.338235294117638</c:v>
                </c:pt>
                <c:pt idx="18">
                  <c:v>0.5303863636363636</c:v>
                </c:pt>
                <c:pt idx="19">
                  <c:v>0.90087296109113268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631-4234-B108-7AC799B7E190}"/>
            </c:ext>
          </c:extLst>
        </c:ser>
        <c:ser>
          <c:idx val="43"/>
          <c:order val="43"/>
          <c:tx>
            <c:v>INT2-04</c:v>
          </c:tx>
          <c:spPr>
            <a:ln w="12700">
              <a:solidFill>
                <a:srgbClr val="C5CF0D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TrElem!$C$45:$V$45</c:f>
              <c:numCache>
                <c:formatCode>General</c:formatCode>
                <c:ptCount val="20"/>
                <c:pt idx="0">
                  <c:v>1.8354430379746836</c:v>
                </c:pt>
                <c:pt idx="1">
                  <c:v>36.557911908646005</c:v>
                </c:pt>
                <c:pt idx="2">
                  <c:v>5.8836206896551735</c:v>
                </c:pt>
                <c:pt idx="3">
                  <c:v>14.770240700218817</c:v>
                </c:pt>
                <c:pt idx="4">
                  <c:v>59.594594594594597</c:v>
                </c:pt>
                <c:pt idx="5">
                  <c:v>12.717584369449376</c:v>
                </c:pt>
                <c:pt idx="6">
                  <c:v>153.21608040201002</c:v>
                </c:pt>
                <c:pt idx="7">
                  <c:v>3016.3265306122453</c:v>
                </c:pt>
                <c:pt idx="8">
                  <c:v>351.46341463414632</c:v>
                </c:pt>
                <c:pt idx="9">
                  <c:v>1296.1522198731516</c:v>
                </c:pt>
                <c:pt idx="10">
                  <c:v>520.51282051282055</c:v>
                </c:pt>
                <c:pt idx="11">
                  <c:v>735.5625</c:v>
                </c:pt>
                <c:pt idx="12">
                  <c:v>10268.918918918918</c:v>
                </c:pt>
                <c:pt idx="13">
                  <c:v>1189.1304347826085</c:v>
                </c:pt>
                <c:pt idx="14">
                  <c:v>1449.5934959349593</c:v>
                </c:pt>
                <c:pt idx="15">
                  <c:v>96849.902912621372</c:v>
                </c:pt>
                <c:pt idx="16">
                  <c:v>17.666666666666668</c:v>
                </c:pt>
                <c:pt idx="17">
                  <c:v>80.955882352941174</c:v>
                </c:pt>
                <c:pt idx="18">
                  <c:v>4.9818181818181824E-2</c:v>
                </c:pt>
                <c:pt idx="19">
                  <c:v>0.51685562184869061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631-4234-B108-7AC799B7E190}"/>
            </c:ext>
          </c:extLst>
        </c:ser>
        <c:ser>
          <c:idx val="44"/>
          <c:order val="44"/>
          <c:tx>
            <c:v>INT2-05</c:v>
          </c:tx>
          <c:spPr>
            <a:ln w="12700">
              <a:solidFill>
                <a:srgbClr val="CA68B4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TrElem!$C$46:$V$46</c:f>
              <c:numCache>
                <c:formatCode>General</c:formatCode>
                <c:ptCount val="20"/>
                <c:pt idx="0">
                  <c:v>0.30801687763713081</c:v>
                </c:pt>
                <c:pt idx="1">
                  <c:v>13.376835236541599</c:v>
                </c:pt>
                <c:pt idx="2">
                  <c:v>5.5387931034482767</c:v>
                </c:pt>
                <c:pt idx="3">
                  <c:v>15.557986870897155</c:v>
                </c:pt>
                <c:pt idx="4">
                  <c:v>95.675675675675677</c:v>
                </c:pt>
                <c:pt idx="5">
                  <c:v>30.426287744227352</c:v>
                </c:pt>
                <c:pt idx="6">
                  <c:v>458.5427135678392</c:v>
                </c:pt>
                <c:pt idx="7">
                  <c:v>9695.9183673469397</c:v>
                </c:pt>
                <c:pt idx="8">
                  <c:v>1575.1626016260163</c:v>
                </c:pt>
                <c:pt idx="9">
                  <c:v>6773.0232558139605</c:v>
                </c:pt>
                <c:pt idx="10">
                  <c:v>2644.8717948717945</c:v>
                </c:pt>
                <c:pt idx="11">
                  <c:v>3950.6875</c:v>
                </c:pt>
                <c:pt idx="12">
                  <c:v>57205.4054054054</c:v>
                </c:pt>
                <c:pt idx="13">
                  <c:v>6524.4720496894415</c:v>
                </c:pt>
                <c:pt idx="14">
                  <c:v>7895.1219512195121</c:v>
                </c:pt>
                <c:pt idx="15">
                  <c:v>78545.922330097092</c:v>
                </c:pt>
                <c:pt idx="16">
                  <c:v>13.666666666666666</c:v>
                </c:pt>
                <c:pt idx="17">
                  <c:v>76.25</c:v>
                </c:pt>
                <c:pt idx="18">
                  <c:v>2.6886363636363635E-2</c:v>
                </c:pt>
                <c:pt idx="19">
                  <c:v>0.96816695204972369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631-4234-B108-7AC799B7E190}"/>
            </c:ext>
          </c:extLst>
        </c:ser>
        <c:ser>
          <c:idx val="45"/>
          <c:order val="45"/>
          <c:tx>
            <c:v>INT2-06</c:v>
          </c:tx>
          <c:spPr>
            <a:ln w="12700">
              <a:solidFill>
                <a:srgbClr val="CF025B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TrElem!$C$47:$V$47</c:f>
              <c:numCache>
                <c:formatCode>General</c:formatCode>
                <c:ptCount val="20"/>
                <c:pt idx="0">
                  <c:v>54.135021097046419</c:v>
                </c:pt>
                <c:pt idx="1">
                  <c:v>78.874388254486135</c:v>
                </c:pt>
                <c:pt idx="2">
                  <c:v>52.37068965517242</c:v>
                </c:pt>
                <c:pt idx="3">
                  <c:v>47.833698030634572</c:v>
                </c:pt>
                <c:pt idx="4">
                  <c:v>65.067567567567579</c:v>
                </c:pt>
                <c:pt idx="5">
                  <c:v>24.262877442273535</c:v>
                </c:pt>
                <c:pt idx="6">
                  <c:v>128.99497487437185</c:v>
                </c:pt>
                <c:pt idx="7">
                  <c:v>8011.5646258503402</c:v>
                </c:pt>
                <c:pt idx="8">
                  <c:v>384.14634146341461</c:v>
                </c:pt>
                <c:pt idx="9">
                  <c:v>1706.5750528541244</c:v>
                </c:pt>
                <c:pt idx="10">
                  <c:v>644.68864468864467</c:v>
                </c:pt>
                <c:pt idx="11">
                  <c:v>1019.8124999999999</c:v>
                </c:pt>
                <c:pt idx="12">
                  <c:v>73952.702702702692</c:v>
                </c:pt>
                <c:pt idx="13">
                  <c:v>1996.4596273291925</c:v>
                </c:pt>
                <c:pt idx="14">
                  <c:v>2481.7073170731705</c:v>
                </c:pt>
                <c:pt idx="15">
                  <c:v>126031.06796116506</c:v>
                </c:pt>
                <c:pt idx="16">
                  <c:v>75.375</c:v>
                </c:pt>
                <c:pt idx="17">
                  <c:v>300</c:v>
                </c:pt>
                <c:pt idx="18">
                  <c:v>7.7386363636363628E-2</c:v>
                </c:pt>
                <c:pt idx="19">
                  <c:v>1.2610888351038956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631-4234-B108-7AC799B7E190}"/>
            </c:ext>
          </c:extLst>
        </c:ser>
        <c:ser>
          <c:idx val="46"/>
          <c:order val="46"/>
          <c:tx>
            <c:v>INT2-07</c:v>
          </c:tx>
          <c:spPr>
            <a:ln w="12700">
              <a:solidFill>
                <a:srgbClr val="D39C02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TrElem!$C$48:$V$48</c:f>
              <c:numCache>
                <c:formatCode>General</c:formatCode>
                <c:ptCount val="20"/>
                <c:pt idx="0">
                  <c:v>28.565400843881857</c:v>
                </c:pt>
                <c:pt idx="1">
                  <c:v>76.084828711256122</c:v>
                </c:pt>
                <c:pt idx="2">
                  <c:v>57.112068965517246</c:v>
                </c:pt>
                <c:pt idx="3">
                  <c:v>76.039387308533918</c:v>
                </c:pt>
                <c:pt idx="4">
                  <c:v>156.41891891891891</c:v>
                </c:pt>
                <c:pt idx="5">
                  <c:v>43.161634103019537</c:v>
                </c:pt>
                <c:pt idx="6">
                  <c:v>333.46733668341705</c:v>
                </c:pt>
                <c:pt idx="7">
                  <c:v>12802.721088435374</c:v>
                </c:pt>
                <c:pt idx="8">
                  <c:v>755.56910569105696</c:v>
                </c:pt>
                <c:pt idx="9">
                  <c:v>2772.3520084566626</c:v>
                </c:pt>
                <c:pt idx="10">
                  <c:v>1114.4688644688645</c:v>
                </c:pt>
                <c:pt idx="11">
                  <c:v>1569.75</c:v>
                </c:pt>
                <c:pt idx="12">
                  <c:v>65902.702702702707</c:v>
                </c:pt>
                <c:pt idx="13">
                  <c:v>2631.4906832298138</c:v>
                </c:pt>
                <c:pt idx="14">
                  <c:v>3078.4552845528456</c:v>
                </c:pt>
                <c:pt idx="15">
                  <c:v>101850.6796116505</c:v>
                </c:pt>
                <c:pt idx="16">
                  <c:v>207.45833333333334</c:v>
                </c:pt>
                <c:pt idx="17">
                  <c:v>252.20588235294119</c:v>
                </c:pt>
                <c:pt idx="18">
                  <c:v>0.18759090909090911</c:v>
                </c:pt>
                <c:pt idx="19">
                  <c:v>0.53163086047434904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631-4234-B108-7AC799B7E190}"/>
            </c:ext>
          </c:extLst>
        </c:ser>
        <c:ser>
          <c:idx val="47"/>
          <c:order val="47"/>
          <c:tx>
            <c:v>INT2-08</c:v>
          </c:tx>
          <c:spPr>
            <a:ln w="12700">
              <a:solidFill>
                <a:srgbClr val="D835A9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TrElem!$C$49:$V$49</c:f>
              <c:numCache>
                <c:formatCode>General</c:formatCode>
                <c:ptCount val="20"/>
                <c:pt idx="0">
                  <c:v>66.075949367088612</c:v>
                </c:pt>
                <c:pt idx="1">
                  <c:v>146.32952691680262</c:v>
                </c:pt>
                <c:pt idx="2">
                  <c:v>68.642241379310349</c:v>
                </c:pt>
                <c:pt idx="3">
                  <c:v>54.179431072210065</c:v>
                </c:pt>
                <c:pt idx="4">
                  <c:v>66.891891891891902</c:v>
                </c:pt>
                <c:pt idx="5">
                  <c:v>35.666074600355238</c:v>
                </c:pt>
                <c:pt idx="6">
                  <c:v>145.97989949748742</c:v>
                </c:pt>
                <c:pt idx="7">
                  <c:v>9948.299319727892</c:v>
                </c:pt>
                <c:pt idx="8">
                  <c:v>513.130081300813</c:v>
                </c:pt>
                <c:pt idx="9">
                  <c:v>2440.2272727272752</c:v>
                </c:pt>
                <c:pt idx="10">
                  <c:v>895.23809523809518</c:v>
                </c:pt>
                <c:pt idx="11">
                  <c:v>1456.4375</c:v>
                </c:pt>
                <c:pt idx="12">
                  <c:v>44013.513513513513</c:v>
                </c:pt>
                <c:pt idx="13">
                  <c:v>2962.7329192546581</c:v>
                </c:pt>
                <c:pt idx="14">
                  <c:v>3808.9430894308944</c:v>
                </c:pt>
                <c:pt idx="15">
                  <c:v>103361.74757281554</c:v>
                </c:pt>
                <c:pt idx="16">
                  <c:v>119.16666666666667</c:v>
                </c:pt>
                <c:pt idx="17">
                  <c:v>225.73529411764707</c:v>
                </c:pt>
                <c:pt idx="18">
                  <c:v>3.85E-2</c:v>
                </c:pt>
                <c:pt idx="19">
                  <c:v>5.0138883540013959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631-4234-B108-7AC799B7E190}"/>
            </c:ext>
          </c:extLst>
        </c:ser>
        <c:ser>
          <c:idx val="48"/>
          <c:order val="48"/>
          <c:tx>
            <c:v>INT2-09C</c:v>
          </c:tx>
          <c:spPr>
            <a:ln w="12700">
              <a:solidFill>
                <a:srgbClr val="DCCF5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TrElem!$C$50:$V$50</c:f>
              <c:numCache>
                <c:formatCode>General</c:formatCode>
                <c:ptCount val="20"/>
                <c:pt idx="0">
                  <c:v>0.57383966244725748</c:v>
                </c:pt>
                <c:pt idx="1">
                  <c:v>75.138662316476356</c:v>
                </c:pt>
                <c:pt idx="2">
                  <c:v>3.0603448275862069</c:v>
                </c:pt>
                <c:pt idx="3">
                  <c:v>9.124726477024069</c:v>
                </c:pt>
                <c:pt idx="4">
                  <c:v>42.297297297297298</c:v>
                </c:pt>
                <c:pt idx="5">
                  <c:v>48.916518650088804</c:v>
                </c:pt>
                <c:pt idx="6">
                  <c:v>143.06532663316582</c:v>
                </c:pt>
                <c:pt idx="7">
                  <c:v>8059.1836734693879</c:v>
                </c:pt>
                <c:pt idx="8">
                  <c:v>430.16260162601623</c:v>
                </c:pt>
                <c:pt idx="9">
                  <c:v>1917.5581395348854</c:v>
                </c:pt>
                <c:pt idx="10">
                  <c:v>718.49816849816841</c:v>
                </c:pt>
                <c:pt idx="11">
                  <c:v>1141.3125</c:v>
                </c:pt>
                <c:pt idx="12">
                  <c:v>24650</c:v>
                </c:pt>
                <c:pt idx="13">
                  <c:v>2316.0248447204967</c:v>
                </c:pt>
                <c:pt idx="14">
                  <c:v>3126.0162601626016</c:v>
                </c:pt>
                <c:pt idx="15">
                  <c:v>85709.902912621372</c:v>
                </c:pt>
                <c:pt idx="16">
                  <c:v>10.633333333333335</c:v>
                </c:pt>
                <c:pt idx="17">
                  <c:v>45.735294117647058</c:v>
                </c:pt>
                <c:pt idx="18">
                  <c:v>2.2386363636363635E-2</c:v>
                </c:pt>
                <c:pt idx="19">
                  <c:v>0.5968418760627815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631-4234-B108-7AC799B7E190}"/>
            </c:ext>
          </c:extLst>
        </c:ser>
        <c:ser>
          <c:idx val="49"/>
          <c:order val="49"/>
          <c:tx>
            <c:v>INT2-09R</c:v>
          </c:tx>
          <c:spPr>
            <a:ln w="12700">
              <a:solidFill>
                <a:srgbClr val="E168F7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TrElem!$C$51:$V$51</c:f>
              <c:numCache>
                <c:formatCode>General</c:formatCode>
                <c:ptCount val="20"/>
                <c:pt idx="0">
                  <c:v>95.400843881856545</c:v>
                </c:pt>
                <c:pt idx="1">
                  <c:v>203.3278955954323</c:v>
                </c:pt>
                <c:pt idx="2">
                  <c:v>125</c:v>
                </c:pt>
                <c:pt idx="3">
                  <c:v>126.28008752735229</c:v>
                </c:pt>
                <c:pt idx="4">
                  <c:v>113.24324324324326</c:v>
                </c:pt>
                <c:pt idx="5">
                  <c:v>94.671403197158085</c:v>
                </c:pt>
                <c:pt idx="6">
                  <c:v>140.85427135678393</c:v>
                </c:pt>
                <c:pt idx="7">
                  <c:v>10975.510204081633</c:v>
                </c:pt>
                <c:pt idx="8">
                  <c:v>320.20325203252031</c:v>
                </c:pt>
                <c:pt idx="9">
                  <c:v>1411.9820295983102</c:v>
                </c:pt>
                <c:pt idx="10">
                  <c:v>510.6227106227106</c:v>
                </c:pt>
                <c:pt idx="11">
                  <c:v>813.625</c:v>
                </c:pt>
                <c:pt idx="12">
                  <c:v>33906.756756756753</c:v>
                </c:pt>
                <c:pt idx="13">
                  <c:v>1702.5465838509317</c:v>
                </c:pt>
                <c:pt idx="14">
                  <c:v>2287.3983739837399</c:v>
                </c:pt>
                <c:pt idx="15">
                  <c:v>105538.54368932039</c:v>
                </c:pt>
                <c:pt idx="16">
                  <c:v>414.66666666666669</c:v>
                </c:pt>
                <c:pt idx="17">
                  <c:v>354.41176470588238</c:v>
                </c:pt>
                <c:pt idx="18">
                  <c:v>0.33340909090909088</c:v>
                </c:pt>
                <c:pt idx="19">
                  <c:v>0.38479498338063461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631-4234-B108-7AC799B7E190}"/>
            </c:ext>
          </c:extLst>
        </c:ser>
        <c:ser>
          <c:idx val="50"/>
          <c:order val="50"/>
          <c:tx>
            <c:v>INT2-10</c:v>
          </c:tx>
          <c:spPr>
            <a:ln w="12700">
              <a:solidFill>
                <a:srgbClr val="E6029E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TrElem!$C$52:$V$52</c:f>
              <c:numCache>
                <c:formatCode>General</c:formatCode>
                <c:ptCount val="20"/>
                <c:pt idx="0">
                  <c:v>2.2151898734177218</c:v>
                </c:pt>
                <c:pt idx="1">
                  <c:v>50.097879282218599</c:v>
                </c:pt>
                <c:pt idx="2">
                  <c:v>5.1831896551724137</c:v>
                </c:pt>
                <c:pt idx="3">
                  <c:v>11.619256017505469</c:v>
                </c:pt>
                <c:pt idx="4">
                  <c:v>37.770270270270274</c:v>
                </c:pt>
                <c:pt idx="5">
                  <c:v>34.245115452930726</c:v>
                </c:pt>
                <c:pt idx="6">
                  <c:v>103.06532663316584</c:v>
                </c:pt>
                <c:pt idx="7">
                  <c:v>3709.5238095238096</c:v>
                </c:pt>
                <c:pt idx="8">
                  <c:v>210.85365853658536</c:v>
                </c:pt>
                <c:pt idx="9">
                  <c:v>760.71881606765396</c:v>
                </c:pt>
                <c:pt idx="10">
                  <c:v>293.95604395604397</c:v>
                </c:pt>
                <c:pt idx="11">
                  <c:v>403.4375</c:v>
                </c:pt>
                <c:pt idx="12">
                  <c:v>15494.594594594593</c:v>
                </c:pt>
                <c:pt idx="13">
                  <c:v>674.84472049689441</c:v>
                </c:pt>
                <c:pt idx="14">
                  <c:v>808.130081300813</c:v>
                </c:pt>
                <c:pt idx="15">
                  <c:v>80141.553398058255</c:v>
                </c:pt>
                <c:pt idx="16">
                  <c:v>19.916666666666668</c:v>
                </c:pt>
                <c:pt idx="17">
                  <c:v>21.764705882352942</c:v>
                </c:pt>
                <c:pt idx="18">
                  <c:v>2.0386363636363636E-2</c:v>
                </c:pt>
                <c:pt idx="19">
                  <c:v>0.54201796432020677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631-4234-B108-7AC799B7E190}"/>
            </c:ext>
          </c:extLst>
        </c:ser>
        <c:ser>
          <c:idx val="51"/>
          <c:order val="51"/>
          <c:tx>
            <c:v>INT2-11</c:v>
          </c:tx>
          <c:spPr>
            <a:ln w="12700">
              <a:solidFill>
                <a:srgbClr val="EA9C45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TrElem!$C$53:$V$53</c:f>
              <c:numCache>
                <c:formatCode>General</c:formatCode>
                <c:ptCount val="20"/>
                <c:pt idx="0">
                  <c:v>0.27848101265822789</c:v>
                </c:pt>
                <c:pt idx="1">
                  <c:v>22.234910277324634</c:v>
                </c:pt>
                <c:pt idx="2">
                  <c:v>0.67349137931034486</c:v>
                </c:pt>
                <c:pt idx="3">
                  <c:v>2.989059080962801</c:v>
                </c:pt>
                <c:pt idx="4">
                  <c:v>14.459459459459461</c:v>
                </c:pt>
                <c:pt idx="5">
                  <c:v>10.088809946714031</c:v>
                </c:pt>
                <c:pt idx="6">
                  <c:v>44.974874371859293</c:v>
                </c:pt>
                <c:pt idx="7">
                  <c:v>3964.2857142857142</c:v>
                </c:pt>
                <c:pt idx="8">
                  <c:v>103.41463414634147</c:v>
                </c:pt>
                <c:pt idx="9">
                  <c:v>404.60359408033867</c:v>
                </c:pt>
                <c:pt idx="10">
                  <c:v>149.81684981684981</c:v>
                </c:pt>
                <c:pt idx="11">
                  <c:v>212.3125</c:v>
                </c:pt>
                <c:pt idx="12">
                  <c:v>19932.43243243243</c:v>
                </c:pt>
                <c:pt idx="13">
                  <c:v>365.15527950310559</c:v>
                </c:pt>
                <c:pt idx="14">
                  <c:v>460.5691056910569</c:v>
                </c:pt>
                <c:pt idx="15">
                  <c:v>98676.796116504847</c:v>
                </c:pt>
                <c:pt idx="16">
                  <c:v>7.2666666666666666</c:v>
                </c:pt>
                <c:pt idx="17">
                  <c:v>35.441176470588239</c:v>
                </c:pt>
                <c:pt idx="18">
                  <c:v>1.9272727272727275E-2</c:v>
                </c:pt>
                <c:pt idx="19">
                  <c:v>0.33383151932408717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631-4234-B108-7AC799B7E190}"/>
            </c:ext>
          </c:extLst>
        </c:ser>
        <c:ser>
          <c:idx val="52"/>
          <c:order val="52"/>
          <c:tx>
            <c:v>INT2-12</c:v>
          </c:tx>
          <c:spPr>
            <a:ln w="12700">
              <a:solidFill>
                <a:srgbClr val="EF35EC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TrElem!$C$54:$V$54</c:f>
              <c:numCache>
                <c:formatCode>General</c:formatCode>
                <c:ptCount val="20"/>
                <c:pt idx="0">
                  <c:v>15.274261603375528</c:v>
                </c:pt>
                <c:pt idx="1">
                  <c:v>33.768352365415986</c:v>
                </c:pt>
                <c:pt idx="2">
                  <c:v>14.15948275862069</c:v>
                </c:pt>
                <c:pt idx="3">
                  <c:v>16.630196936542667</c:v>
                </c:pt>
                <c:pt idx="4">
                  <c:v>40.743243243243249</c:v>
                </c:pt>
                <c:pt idx="5">
                  <c:v>6.802841918294849</c:v>
                </c:pt>
                <c:pt idx="6">
                  <c:v>160.65326633165827</c:v>
                </c:pt>
                <c:pt idx="7">
                  <c:v>1638.0952380952381</c:v>
                </c:pt>
                <c:pt idx="8">
                  <c:v>566.01626016260172</c:v>
                </c:pt>
                <c:pt idx="9">
                  <c:v>2372.1405919661756</c:v>
                </c:pt>
                <c:pt idx="10">
                  <c:v>957.32600732600736</c:v>
                </c:pt>
                <c:pt idx="11">
                  <c:v>1431.125</c:v>
                </c:pt>
                <c:pt idx="12">
                  <c:v>16377.027027027027</c:v>
                </c:pt>
                <c:pt idx="13">
                  <c:v>2221.3664596273288</c:v>
                </c:pt>
                <c:pt idx="14">
                  <c:v>2557.3170731707314</c:v>
                </c:pt>
                <c:pt idx="15">
                  <c:v>75204.660194174765</c:v>
                </c:pt>
                <c:pt idx="16">
                  <c:v>17.75</c:v>
                </c:pt>
                <c:pt idx="17">
                  <c:v>98.529411764705898</c:v>
                </c:pt>
                <c:pt idx="18">
                  <c:v>1.1909090909090909E-2</c:v>
                </c:pt>
                <c:pt idx="19">
                  <c:v>0.52585407544777585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631-4234-B108-7AC799B7E190}"/>
            </c:ext>
          </c:extLst>
        </c:ser>
        <c:ser>
          <c:idx val="53"/>
          <c:order val="53"/>
          <c:tx>
            <c:v>INT2-13</c:v>
          </c:tx>
          <c:spPr>
            <a:ln w="12700">
              <a:solidFill>
                <a:srgbClr val="F3CF93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TrElem!$C$55:$V$55</c:f>
              <c:numCache>
                <c:formatCode>General</c:formatCode>
                <c:ptCount val="20"/>
                <c:pt idx="0">
                  <c:v>1.1054852320675106</c:v>
                </c:pt>
                <c:pt idx="1">
                  <c:v>6.7210440456769991</c:v>
                </c:pt>
                <c:pt idx="2">
                  <c:v>2.0905172413793105</c:v>
                </c:pt>
                <c:pt idx="3">
                  <c:v>2.8161925601750544</c:v>
                </c:pt>
                <c:pt idx="4">
                  <c:v>10.27027027027027</c:v>
                </c:pt>
                <c:pt idx="5">
                  <c:v>1.5985790408525753</c:v>
                </c:pt>
                <c:pt idx="6">
                  <c:v>35.678391959798994</c:v>
                </c:pt>
                <c:pt idx="7">
                  <c:v>1625.1700680272111</c:v>
                </c:pt>
                <c:pt idx="8">
                  <c:v>106.66666666666666</c:v>
                </c:pt>
                <c:pt idx="9">
                  <c:v>462.28858350951424</c:v>
                </c:pt>
                <c:pt idx="10">
                  <c:v>171.61172161172158</c:v>
                </c:pt>
                <c:pt idx="11">
                  <c:v>266.125</c:v>
                </c:pt>
                <c:pt idx="12">
                  <c:v>14406.756756756757</c:v>
                </c:pt>
                <c:pt idx="13">
                  <c:v>509.56521739130437</c:v>
                </c:pt>
                <c:pt idx="14">
                  <c:v>633.73983739837399</c:v>
                </c:pt>
                <c:pt idx="15">
                  <c:v>102973.78640776699</c:v>
                </c:pt>
                <c:pt idx="16">
                  <c:v>5.9125000000000005</c:v>
                </c:pt>
                <c:pt idx="17">
                  <c:v>30.220588235294116</c:v>
                </c:pt>
                <c:pt idx="18">
                  <c:v>3.6522727272727276E-2</c:v>
                </c:pt>
                <c:pt idx="19">
                  <c:v>0.39276583579710816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631-4234-B108-7AC799B7E190}"/>
            </c:ext>
          </c:extLst>
        </c:ser>
        <c:ser>
          <c:idx val="54"/>
          <c:order val="54"/>
          <c:tx>
            <c:v>INT2-14</c:v>
          </c:tx>
          <c:spPr>
            <a:ln w="12700">
              <a:solidFill>
                <a:srgbClr val="F8693A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TrElem!$C$56:$V$56</c:f>
              <c:numCache>
                <c:formatCode>General</c:formatCode>
                <c:ptCount val="20"/>
                <c:pt idx="0">
                  <c:v>0.74683544303797467</c:v>
                </c:pt>
                <c:pt idx="1">
                  <c:v>14.143556280587276</c:v>
                </c:pt>
                <c:pt idx="2">
                  <c:v>2.5538793103448278</c:v>
                </c:pt>
                <c:pt idx="3">
                  <c:v>4.6608315098468269</c:v>
                </c:pt>
                <c:pt idx="4">
                  <c:v>21.216216216216218</c:v>
                </c:pt>
                <c:pt idx="5">
                  <c:v>7.4067495559502659</c:v>
                </c:pt>
                <c:pt idx="6">
                  <c:v>74.824120603015075</c:v>
                </c:pt>
                <c:pt idx="7">
                  <c:v>1885.7142857142858</c:v>
                </c:pt>
                <c:pt idx="8">
                  <c:v>225.60975609756099</c:v>
                </c:pt>
                <c:pt idx="9">
                  <c:v>971.1627906976754</c:v>
                </c:pt>
                <c:pt idx="10">
                  <c:v>367.39926739926733</c:v>
                </c:pt>
                <c:pt idx="11">
                  <c:v>576.5625</c:v>
                </c:pt>
                <c:pt idx="12">
                  <c:v>13586.486486486487</c:v>
                </c:pt>
                <c:pt idx="13">
                  <c:v>1081.4285714285716</c:v>
                </c:pt>
                <c:pt idx="14">
                  <c:v>1411.3821138211381</c:v>
                </c:pt>
                <c:pt idx="15">
                  <c:v>94482.815533980582</c:v>
                </c:pt>
                <c:pt idx="16">
                  <c:v>11.1625</c:v>
                </c:pt>
                <c:pt idx="17">
                  <c:v>55</c:v>
                </c:pt>
                <c:pt idx="18">
                  <c:v>4.413636363636364E-2</c:v>
                </c:pt>
                <c:pt idx="19">
                  <c:v>0.4245936994531318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631-4234-B108-7AC799B7E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10002"/>
        <c:crossesAt val="0.01"/>
        <c:auto val="1"/>
        <c:lblAlgn val="ctr"/>
        <c:lblOffset val="100"/>
        <c:noMultiLvlLbl val="0"/>
      </c:catAx>
      <c:valAx>
        <c:axId val="50010002"/>
        <c:scaling>
          <c:logBase val="10"/>
          <c:orientation val="minMax"/>
          <c:min val="0.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Ce/Ce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'Y-CeCedata'!$E$2:$E$41</c:f>
              <c:numCache>
                <c:formatCode>General</c:formatCode>
                <c:ptCount val="40"/>
                <c:pt idx="0">
                  <c:v>5.6323791845326383</c:v>
                </c:pt>
                <c:pt idx="1">
                  <c:v>0.26875581743695198</c:v>
                </c:pt>
                <c:pt idx="2">
                  <c:v>0.5454078523825906</c:v>
                </c:pt>
                <c:pt idx="3">
                  <c:v>0.25271133066534662</c:v>
                </c:pt>
                <c:pt idx="4">
                  <c:v>1.164277310018935</c:v>
                </c:pt>
                <c:pt idx="5">
                  <c:v>2.402681045430608</c:v>
                </c:pt>
                <c:pt idx="6">
                  <c:v>2.028317544189711</c:v>
                </c:pt>
                <c:pt idx="7">
                  <c:v>4.5299230077594039</c:v>
                </c:pt>
                <c:pt idx="8">
                  <c:v>2.38131426041606</c:v>
                </c:pt>
                <c:pt idx="9">
                  <c:v>4.0994870927563491</c:v>
                </c:pt>
                <c:pt idx="10">
                  <c:v>0.92504549835375161</c:v>
                </c:pt>
                <c:pt idx="11">
                  <c:v>1.449488018247413</c:v>
                </c:pt>
                <c:pt idx="12">
                  <c:v>7.7370105121471271</c:v>
                </c:pt>
                <c:pt idx="13">
                  <c:v>5.3898472054211828</c:v>
                </c:pt>
                <c:pt idx="14">
                  <c:v>6.7750260060755414</c:v>
                </c:pt>
                <c:pt idx="15">
                  <c:v>0.2828567905915213</c:v>
                </c:pt>
                <c:pt idx="16">
                  <c:v>2.780541565371351</c:v>
                </c:pt>
                <c:pt idx="17">
                  <c:v>5.4835468696054512</c:v>
                </c:pt>
                <c:pt idx="18">
                  <c:v>1.2123056014277029</c:v>
                </c:pt>
                <c:pt idx="19">
                  <c:v>12.018751509013549</c:v>
                </c:pt>
                <c:pt idx="20">
                  <c:v>0.45876657365525542</c:v>
                </c:pt>
                <c:pt idx="21">
                  <c:v>0.52122377159897548</c:v>
                </c:pt>
                <c:pt idx="22">
                  <c:v>0.92661202610236826</c:v>
                </c:pt>
                <c:pt idx="23">
                  <c:v>0.35520750879660812</c:v>
                </c:pt>
                <c:pt idx="24">
                  <c:v>0.27767726417347</c:v>
                </c:pt>
                <c:pt idx="25">
                  <c:v>2.3302990658333691</c:v>
                </c:pt>
                <c:pt idx="26">
                  <c:v>0.29626800370150641</c:v>
                </c:pt>
                <c:pt idx="27">
                  <c:v>0.34123416094105818</c:v>
                </c:pt>
                <c:pt idx="28">
                  <c:v>0.79012675057941117</c:v>
                </c:pt>
                <c:pt idx="29">
                  <c:v>2.3224827977002329</c:v>
                </c:pt>
                <c:pt idx="30">
                  <c:v>1.1410871122511479</c:v>
                </c:pt>
                <c:pt idx="31">
                  <c:v>0.74207454608630097</c:v>
                </c:pt>
                <c:pt idx="32">
                  <c:v>0.83169274077579503</c:v>
                </c:pt>
                <c:pt idx="33">
                  <c:v>8.274863628774316</c:v>
                </c:pt>
                <c:pt idx="34">
                  <c:v>3.0392798881830352</c:v>
                </c:pt>
                <c:pt idx="35">
                  <c:v>0.60929432901947789</c:v>
                </c:pt>
                <c:pt idx="36">
                  <c:v>0.28801196445865818</c:v>
                </c:pt>
                <c:pt idx="37">
                  <c:v>0.36181493104836882</c:v>
                </c:pt>
                <c:pt idx="38">
                  <c:v>0.80652281518408286</c:v>
                </c:pt>
                <c:pt idx="39">
                  <c:v>0.68498688661460849</c:v>
                </c:pt>
              </c:numCache>
            </c:numRef>
          </c:xVal>
          <c:yVal>
            <c:numRef>
              <c:f>'Y-CeCedata'!$D$2:$D$41</c:f>
              <c:numCache>
                <c:formatCode>General</c:formatCode>
                <c:ptCount val="40"/>
                <c:pt idx="0">
                  <c:v>957.73</c:v>
                </c:pt>
                <c:pt idx="1">
                  <c:v>568349.31000000006</c:v>
                </c:pt>
                <c:pt idx="2">
                  <c:v>1068.42</c:v>
                </c:pt>
                <c:pt idx="3">
                  <c:v>2183.8000000000002</c:v>
                </c:pt>
                <c:pt idx="4">
                  <c:v>1999.21</c:v>
                </c:pt>
                <c:pt idx="5">
                  <c:v>2933.12</c:v>
                </c:pt>
                <c:pt idx="6">
                  <c:v>3133.56</c:v>
                </c:pt>
                <c:pt idx="7">
                  <c:v>1964.3</c:v>
                </c:pt>
                <c:pt idx="8">
                  <c:v>2160.9299999999998</c:v>
                </c:pt>
                <c:pt idx="9">
                  <c:v>1951.75</c:v>
                </c:pt>
                <c:pt idx="10">
                  <c:v>1493.34</c:v>
                </c:pt>
                <c:pt idx="11">
                  <c:v>2313.36</c:v>
                </c:pt>
                <c:pt idx="12">
                  <c:v>590.23</c:v>
                </c:pt>
                <c:pt idx="13">
                  <c:v>674.88</c:v>
                </c:pt>
                <c:pt idx="14">
                  <c:v>714.16</c:v>
                </c:pt>
                <c:pt idx="15">
                  <c:v>360301.38</c:v>
                </c:pt>
                <c:pt idx="16">
                  <c:v>1272.73</c:v>
                </c:pt>
                <c:pt idx="17">
                  <c:v>809.1</c:v>
                </c:pt>
                <c:pt idx="18">
                  <c:v>1149.48</c:v>
                </c:pt>
                <c:pt idx="19">
                  <c:v>1296.4100000000001</c:v>
                </c:pt>
                <c:pt idx="20">
                  <c:v>1064.57</c:v>
                </c:pt>
                <c:pt idx="21">
                  <c:v>696.56</c:v>
                </c:pt>
                <c:pt idx="22">
                  <c:v>369.66</c:v>
                </c:pt>
                <c:pt idx="23">
                  <c:v>1052.49</c:v>
                </c:pt>
                <c:pt idx="24">
                  <c:v>808.09</c:v>
                </c:pt>
                <c:pt idx="25">
                  <c:v>434.93</c:v>
                </c:pt>
                <c:pt idx="26">
                  <c:v>2055.66</c:v>
                </c:pt>
                <c:pt idx="27">
                  <c:v>1079.02</c:v>
                </c:pt>
                <c:pt idx="28">
                  <c:v>448.63</c:v>
                </c:pt>
                <c:pt idx="29">
                  <c:v>268.67</c:v>
                </c:pt>
                <c:pt idx="30">
                  <c:v>714.88</c:v>
                </c:pt>
                <c:pt idx="31">
                  <c:v>805.32</c:v>
                </c:pt>
                <c:pt idx="32">
                  <c:v>809.26</c:v>
                </c:pt>
                <c:pt idx="33">
                  <c:v>1826.98</c:v>
                </c:pt>
                <c:pt idx="34">
                  <c:v>799.51</c:v>
                </c:pt>
                <c:pt idx="35">
                  <c:v>856.39</c:v>
                </c:pt>
                <c:pt idx="36">
                  <c:v>387642.94</c:v>
                </c:pt>
                <c:pt idx="37">
                  <c:v>774.38</c:v>
                </c:pt>
                <c:pt idx="38">
                  <c:v>1032.48</c:v>
                </c:pt>
                <c:pt idx="39">
                  <c:v>836.73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0-4522-B7E5-14C3049A364F}"/>
            </c:ext>
          </c:extLst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'Y-CeCedata'!$E$42:$E$56</c:f>
              <c:numCache>
                <c:formatCode>General</c:formatCode>
                <c:ptCount val="15"/>
                <c:pt idx="0">
                  <c:v>0.2654531823981866</c:v>
                </c:pt>
                <c:pt idx="1">
                  <c:v>0.3758503119497425</c:v>
                </c:pt>
                <c:pt idx="2">
                  <c:v>0.62712249084859328</c:v>
                </c:pt>
                <c:pt idx="3">
                  <c:v>2.368027600147248</c:v>
                </c:pt>
                <c:pt idx="4">
                  <c:v>1.1439430458503039</c:v>
                </c:pt>
                <c:pt idx="5">
                  <c:v>0.37028243695769592</c:v>
                </c:pt>
                <c:pt idx="6">
                  <c:v>0.44401888197980699</c:v>
                </c:pt>
                <c:pt idx="7">
                  <c:v>0.54309490836416252</c:v>
                </c:pt>
                <c:pt idx="8">
                  <c:v>10.33776112942803</c:v>
                </c:pt>
                <c:pt idx="9">
                  <c:v>0.46126841443589028</c:v>
                </c:pt>
                <c:pt idx="10">
                  <c:v>3.3857332601430801</c:v>
                </c:pt>
                <c:pt idx="11">
                  <c:v>11.6783377674143</c:v>
                </c:pt>
                <c:pt idx="12">
                  <c:v>0.57363330927437928</c:v>
                </c:pt>
                <c:pt idx="13">
                  <c:v>1.0514766652274361</c:v>
                </c:pt>
                <c:pt idx="14">
                  <c:v>2.1424990248084859</c:v>
                </c:pt>
              </c:numCache>
            </c:numRef>
          </c:xVal>
          <c:yVal>
            <c:numRef>
              <c:f>'Y-CeCedata'!$D$42:$D$56</c:f>
              <c:numCache>
                <c:formatCode>General</c:formatCode>
                <c:ptCount val="15"/>
                <c:pt idx="0">
                  <c:v>953.87</c:v>
                </c:pt>
                <c:pt idx="1">
                  <c:v>1529.04</c:v>
                </c:pt>
                <c:pt idx="2">
                  <c:v>446.54</c:v>
                </c:pt>
                <c:pt idx="3">
                  <c:v>817.44</c:v>
                </c:pt>
                <c:pt idx="4">
                  <c:v>4271.5200000000004</c:v>
                </c:pt>
                <c:pt idx="5">
                  <c:v>1076.28</c:v>
                </c:pt>
                <c:pt idx="6">
                  <c:v>1748.43</c:v>
                </c:pt>
                <c:pt idx="7">
                  <c:v>1538.97</c:v>
                </c:pt>
                <c:pt idx="8">
                  <c:v>1209.3399999999999</c:v>
                </c:pt>
                <c:pt idx="9">
                  <c:v>890.49</c:v>
                </c:pt>
                <c:pt idx="10">
                  <c:v>479.76</c:v>
                </c:pt>
                <c:pt idx="11">
                  <c:v>255.17</c:v>
                </c:pt>
                <c:pt idx="12">
                  <c:v>1496.03</c:v>
                </c:pt>
                <c:pt idx="13">
                  <c:v>291.55</c:v>
                </c:pt>
                <c:pt idx="14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0-4522-B7E5-14C3049A3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logBase val="10"/>
          <c:orientation val="minMax"/>
          <c:max val="1000"/>
          <c:min val="0.1"/>
        </c:scaling>
        <c:delete val="0"/>
        <c:axPos val="b"/>
        <c:majorGridlines/>
        <c:title>
          <c:tx>
            <c:strRef>
              <c:f>'Y-CeCedata'!$E$1</c:f>
              <c:strCache>
                <c:ptCount val="1"/>
                <c:pt idx="0">
                  <c:v>Ce/Ce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00002"/>
        <c:crossesAt val="1"/>
        <c:crossBetween val="midCat"/>
      </c:valAx>
      <c:valAx>
        <c:axId val="5010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'Y-CeCedata'!$D$1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00001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Eu/Eu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'Y-EuEudata'!$E$2:$E$41</c:f>
              <c:numCache>
                <c:formatCode>General</c:formatCode>
                <c:ptCount val="40"/>
                <c:pt idx="0">
                  <c:v>1.4035385067253979E-2</c:v>
                </c:pt>
                <c:pt idx="1">
                  <c:v>0.2006018707226373</c:v>
                </c:pt>
                <c:pt idx="2">
                  <c:v>8.2070666522733288E-2</c:v>
                </c:pt>
                <c:pt idx="3">
                  <c:v>6.4759683916466873E-2</c:v>
                </c:pt>
                <c:pt idx="4">
                  <c:v>3.3600370930980623E-2</c:v>
                </c:pt>
                <c:pt idx="5">
                  <c:v>1.7983654589324459E-2</c:v>
                </c:pt>
                <c:pt idx="6">
                  <c:v>4.2301762467258412E-2</c:v>
                </c:pt>
                <c:pt idx="7">
                  <c:v>0.1258204948890472</c:v>
                </c:pt>
                <c:pt idx="8">
                  <c:v>5.9255006591351592E-2</c:v>
                </c:pt>
                <c:pt idx="9">
                  <c:v>0.1358991069702688</c:v>
                </c:pt>
                <c:pt idx="10">
                  <c:v>3.1413608395233959E-2</c:v>
                </c:pt>
                <c:pt idx="11">
                  <c:v>0.1381424052940613</c:v>
                </c:pt>
                <c:pt idx="12">
                  <c:v>0.11035027317554059</c:v>
                </c:pt>
                <c:pt idx="13">
                  <c:v>1.749244919814744E-2</c:v>
                </c:pt>
                <c:pt idx="14">
                  <c:v>1.4744132932993641E-2</c:v>
                </c:pt>
                <c:pt idx="15">
                  <c:v>0.14928320581152191</c:v>
                </c:pt>
                <c:pt idx="16">
                  <c:v>4.379615776223722E-2</c:v>
                </c:pt>
                <c:pt idx="17">
                  <c:v>3.7421540878804803E-2</c:v>
                </c:pt>
                <c:pt idx="18">
                  <c:v>0.13933210998677081</c:v>
                </c:pt>
                <c:pt idx="19">
                  <c:v>5.6230455392233349E-2</c:v>
                </c:pt>
                <c:pt idx="20">
                  <c:v>8.6952145834383404E-2</c:v>
                </c:pt>
                <c:pt idx="21">
                  <c:v>0.1597975432381665</c:v>
                </c:pt>
                <c:pt idx="22">
                  <c:v>0.1176652176288298</c:v>
                </c:pt>
                <c:pt idx="23">
                  <c:v>0.25494420755935748</c:v>
                </c:pt>
                <c:pt idx="24">
                  <c:v>0.62934190506942467</c:v>
                </c:pt>
                <c:pt idx="25">
                  <c:v>3.9878311728690073E-2</c:v>
                </c:pt>
                <c:pt idx="26">
                  <c:v>0.116984302284485</c:v>
                </c:pt>
                <c:pt idx="27">
                  <c:v>0.1269955162983257</c:v>
                </c:pt>
                <c:pt idx="28">
                  <c:v>0.1438579908186508</c:v>
                </c:pt>
                <c:pt idx="29">
                  <c:v>0.14290600798316899</c:v>
                </c:pt>
                <c:pt idx="30">
                  <c:v>0.76410259928831958</c:v>
                </c:pt>
                <c:pt idx="31">
                  <c:v>0.1158811154186956</c:v>
                </c:pt>
                <c:pt idx="32">
                  <c:v>3.5384650953475399E-2</c:v>
                </c:pt>
                <c:pt idx="33">
                  <c:v>6.8846390210993952E-2</c:v>
                </c:pt>
                <c:pt idx="34">
                  <c:v>2.0034830119975769E-2</c:v>
                </c:pt>
                <c:pt idx="35">
                  <c:v>4.9548299966868027E-2</c:v>
                </c:pt>
                <c:pt idx="36">
                  <c:v>0.1673962980843553</c:v>
                </c:pt>
                <c:pt idx="37">
                  <c:v>7.4312898842636005E-2</c:v>
                </c:pt>
                <c:pt idx="38">
                  <c:v>5.7481952957333222E-2</c:v>
                </c:pt>
                <c:pt idx="39">
                  <c:v>0.15004912505556009</c:v>
                </c:pt>
              </c:numCache>
            </c:numRef>
          </c:xVal>
          <c:yVal>
            <c:numRef>
              <c:f>'Y-EuEudata'!$D$2:$D$41</c:f>
              <c:numCache>
                <c:formatCode>General</c:formatCode>
                <c:ptCount val="40"/>
                <c:pt idx="0">
                  <c:v>957.73</c:v>
                </c:pt>
                <c:pt idx="1">
                  <c:v>568349.31000000006</c:v>
                </c:pt>
                <c:pt idx="2">
                  <c:v>1068.42</c:v>
                </c:pt>
                <c:pt idx="3">
                  <c:v>2183.8000000000002</c:v>
                </c:pt>
                <c:pt idx="4">
                  <c:v>1999.21</c:v>
                </c:pt>
                <c:pt idx="5">
                  <c:v>2933.12</c:v>
                </c:pt>
                <c:pt idx="6">
                  <c:v>3133.56</c:v>
                </c:pt>
                <c:pt idx="7">
                  <c:v>1964.3</c:v>
                </c:pt>
                <c:pt idx="8">
                  <c:v>2160.9299999999998</c:v>
                </c:pt>
                <c:pt idx="9">
                  <c:v>1951.75</c:v>
                </c:pt>
                <c:pt idx="10">
                  <c:v>1493.34</c:v>
                </c:pt>
                <c:pt idx="11">
                  <c:v>2313.36</c:v>
                </c:pt>
                <c:pt idx="12">
                  <c:v>590.23</c:v>
                </c:pt>
                <c:pt idx="13">
                  <c:v>674.88</c:v>
                </c:pt>
                <c:pt idx="14">
                  <c:v>714.16</c:v>
                </c:pt>
                <c:pt idx="15">
                  <c:v>360301.38</c:v>
                </c:pt>
                <c:pt idx="16">
                  <c:v>1272.73</c:v>
                </c:pt>
                <c:pt idx="17">
                  <c:v>809.1</c:v>
                </c:pt>
                <c:pt idx="18">
                  <c:v>1149.48</c:v>
                </c:pt>
                <c:pt idx="19">
                  <c:v>1296.4100000000001</c:v>
                </c:pt>
                <c:pt idx="20">
                  <c:v>1064.57</c:v>
                </c:pt>
                <c:pt idx="21">
                  <c:v>696.56</c:v>
                </c:pt>
                <c:pt idx="22">
                  <c:v>369.66</c:v>
                </c:pt>
                <c:pt idx="23">
                  <c:v>1052.49</c:v>
                </c:pt>
                <c:pt idx="24">
                  <c:v>808.09</c:v>
                </c:pt>
                <c:pt idx="25">
                  <c:v>434.93</c:v>
                </c:pt>
                <c:pt idx="26">
                  <c:v>2055.66</c:v>
                </c:pt>
                <c:pt idx="27">
                  <c:v>1079.02</c:v>
                </c:pt>
                <c:pt idx="28">
                  <c:v>448.63</c:v>
                </c:pt>
                <c:pt idx="29">
                  <c:v>268.67</c:v>
                </c:pt>
                <c:pt idx="30">
                  <c:v>714.88</c:v>
                </c:pt>
                <c:pt idx="31">
                  <c:v>805.32</c:v>
                </c:pt>
                <c:pt idx="32">
                  <c:v>809.26</c:v>
                </c:pt>
                <c:pt idx="33">
                  <c:v>1826.98</c:v>
                </c:pt>
                <c:pt idx="34">
                  <c:v>799.51</c:v>
                </c:pt>
                <c:pt idx="35">
                  <c:v>856.39</c:v>
                </c:pt>
                <c:pt idx="36">
                  <c:v>387642.94</c:v>
                </c:pt>
                <c:pt idx="37">
                  <c:v>774.38</c:v>
                </c:pt>
                <c:pt idx="38">
                  <c:v>1032.48</c:v>
                </c:pt>
                <c:pt idx="39">
                  <c:v>836.73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F-4928-8393-97B7988FBC82}"/>
            </c:ext>
          </c:extLst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'Y-EuEudata'!$E$42:$E$56</c:f>
              <c:numCache>
                <c:formatCode>General</c:formatCode>
                <c:ptCount val="15"/>
                <c:pt idx="0">
                  <c:v>2.5972238571662799E-2</c:v>
                </c:pt>
                <c:pt idx="1">
                  <c:v>9.9249209343157146E-2</c:v>
                </c:pt>
                <c:pt idx="2">
                  <c:v>0.13422944869679751</c:v>
                </c:pt>
                <c:pt idx="3">
                  <c:v>2.9880043305281288E-2</c:v>
                </c:pt>
                <c:pt idx="4">
                  <c:v>2.7449727701888402E-2</c:v>
                </c:pt>
                <c:pt idx="5">
                  <c:v>6.2513036099000455E-2</c:v>
                </c:pt>
                <c:pt idx="6">
                  <c:v>4.4052709796838938E-2</c:v>
                </c:pt>
                <c:pt idx="7">
                  <c:v>8.3773604683759662E-2</c:v>
                </c:pt>
                <c:pt idx="8">
                  <c:v>0.13194817167790879</c:v>
                </c:pt>
                <c:pt idx="9">
                  <c:v>0.186289510438895</c:v>
                </c:pt>
                <c:pt idx="10">
                  <c:v>0.1215783374582879</c:v>
                </c:pt>
                <c:pt idx="11">
                  <c:v>8.4873584815026243E-2</c:v>
                </c:pt>
                <c:pt idx="12">
                  <c:v>1.6889175320500771E-2</c:v>
                </c:pt>
                <c:pt idx="13">
                  <c:v>1.7395272933609471E-2</c:v>
                </c:pt>
                <c:pt idx="14">
                  <c:v>3.8560618388351613E-2</c:v>
                </c:pt>
              </c:numCache>
            </c:numRef>
          </c:xVal>
          <c:yVal>
            <c:numRef>
              <c:f>'Y-EuEudata'!$D$42:$D$56</c:f>
              <c:numCache>
                <c:formatCode>General</c:formatCode>
                <c:ptCount val="15"/>
                <c:pt idx="0">
                  <c:v>953.87</c:v>
                </c:pt>
                <c:pt idx="1">
                  <c:v>1529.04</c:v>
                </c:pt>
                <c:pt idx="2">
                  <c:v>446.54</c:v>
                </c:pt>
                <c:pt idx="3">
                  <c:v>817.44</c:v>
                </c:pt>
                <c:pt idx="4">
                  <c:v>4271.5200000000004</c:v>
                </c:pt>
                <c:pt idx="5">
                  <c:v>1076.28</c:v>
                </c:pt>
                <c:pt idx="6">
                  <c:v>1748.43</c:v>
                </c:pt>
                <c:pt idx="7">
                  <c:v>1538.97</c:v>
                </c:pt>
                <c:pt idx="8">
                  <c:v>1209.3399999999999</c:v>
                </c:pt>
                <c:pt idx="9">
                  <c:v>890.49</c:v>
                </c:pt>
                <c:pt idx="10">
                  <c:v>479.76</c:v>
                </c:pt>
                <c:pt idx="11">
                  <c:v>255.17</c:v>
                </c:pt>
                <c:pt idx="12">
                  <c:v>1496.03</c:v>
                </c:pt>
                <c:pt idx="13">
                  <c:v>291.55</c:v>
                </c:pt>
                <c:pt idx="14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F-4928-8393-97B7988FB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logBase val="10"/>
          <c:orientation val="minMax"/>
          <c:max val="100"/>
          <c:min val="1E-3"/>
        </c:scaling>
        <c:delete val="0"/>
        <c:axPos val="b"/>
        <c:majorGridlines/>
        <c:title>
          <c:tx>
            <c:strRef>
              <c:f>'Y-EuEudata'!$E$1</c:f>
              <c:strCache>
                <c:ptCount val="1"/>
                <c:pt idx="0">
                  <c:v>Eu/Eu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10002"/>
        <c:crossesAt val="1"/>
        <c:crossBetween val="midCat"/>
      </c:valAx>
      <c:valAx>
        <c:axId val="5011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'Y-EuEudata'!$D$1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10001"/>
        <c:crossesAt val="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Hf vs Y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'Hf-Ydata'!$E$2:$E$41</c:f>
              <c:numCache>
                <c:formatCode>General</c:formatCode>
                <c:ptCount val="40"/>
                <c:pt idx="0">
                  <c:v>957.73</c:v>
                </c:pt>
                <c:pt idx="1">
                  <c:v>568349.31000000006</c:v>
                </c:pt>
                <c:pt idx="2">
                  <c:v>1068.42</c:v>
                </c:pt>
                <c:pt idx="3">
                  <c:v>2183.8000000000002</c:v>
                </c:pt>
                <c:pt idx="4">
                  <c:v>1999.21</c:v>
                </c:pt>
                <c:pt idx="5">
                  <c:v>2933.12</c:v>
                </c:pt>
                <c:pt idx="6">
                  <c:v>3133.56</c:v>
                </c:pt>
                <c:pt idx="7">
                  <c:v>1964.3</c:v>
                </c:pt>
                <c:pt idx="8">
                  <c:v>2160.9299999999998</c:v>
                </c:pt>
                <c:pt idx="9">
                  <c:v>1951.75</c:v>
                </c:pt>
                <c:pt idx="10">
                  <c:v>1493.34</c:v>
                </c:pt>
                <c:pt idx="11">
                  <c:v>2313.36</c:v>
                </c:pt>
                <c:pt idx="12">
                  <c:v>590.23</c:v>
                </c:pt>
                <c:pt idx="13">
                  <c:v>674.88</c:v>
                </c:pt>
                <c:pt idx="14">
                  <c:v>714.16</c:v>
                </c:pt>
                <c:pt idx="15">
                  <c:v>360301.38</c:v>
                </c:pt>
                <c:pt idx="16">
                  <c:v>1272.73</c:v>
                </c:pt>
                <c:pt idx="17">
                  <c:v>809.1</c:v>
                </c:pt>
                <c:pt idx="18">
                  <c:v>1149.48</c:v>
                </c:pt>
                <c:pt idx="19">
                  <c:v>1296.4100000000001</c:v>
                </c:pt>
                <c:pt idx="20">
                  <c:v>1064.57</c:v>
                </c:pt>
                <c:pt idx="21">
                  <c:v>696.56</c:v>
                </c:pt>
                <c:pt idx="22">
                  <c:v>369.66</c:v>
                </c:pt>
                <c:pt idx="23">
                  <c:v>1052.49</c:v>
                </c:pt>
                <c:pt idx="24">
                  <c:v>808.09</c:v>
                </c:pt>
                <c:pt idx="25">
                  <c:v>434.93</c:v>
                </c:pt>
                <c:pt idx="26">
                  <c:v>2055.66</c:v>
                </c:pt>
                <c:pt idx="27">
                  <c:v>1079.02</c:v>
                </c:pt>
                <c:pt idx="28">
                  <c:v>448.63</c:v>
                </c:pt>
                <c:pt idx="29">
                  <c:v>268.67</c:v>
                </c:pt>
                <c:pt idx="30">
                  <c:v>714.88</c:v>
                </c:pt>
                <c:pt idx="31">
                  <c:v>805.32</c:v>
                </c:pt>
                <c:pt idx="32">
                  <c:v>809.26</c:v>
                </c:pt>
                <c:pt idx="33">
                  <c:v>1826.98</c:v>
                </c:pt>
                <c:pt idx="34">
                  <c:v>799.51</c:v>
                </c:pt>
                <c:pt idx="35">
                  <c:v>856.39</c:v>
                </c:pt>
                <c:pt idx="36">
                  <c:v>387642.94</c:v>
                </c:pt>
                <c:pt idx="37">
                  <c:v>774.38</c:v>
                </c:pt>
                <c:pt idx="38">
                  <c:v>1032.48</c:v>
                </c:pt>
                <c:pt idx="39">
                  <c:v>836.73</c:v>
                </c:pt>
              </c:numCache>
            </c:numRef>
          </c:xVal>
          <c:yVal>
            <c:numRef>
              <c:f>'Hf-Ydata'!$D$2:$D$41</c:f>
              <c:numCache>
                <c:formatCode>General</c:formatCode>
                <c:ptCount val="40"/>
                <c:pt idx="0">
                  <c:v>1.693983</c:v>
                </c:pt>
                <c:pt idx="1">
                  <c:v>3.5851630000000001</c:v>
                </c:pt>
                <c:pt idx="2">
                  <c:v>1.753085</c:v>
                </c:pt>
                <c:pt idx="3">
                  <c:v>1.3899520000000001</c:v>
                </c:pt>
                <c:pt idx="4">
                  <c:v>2.1317780000000002</c:v>
                </c:pt>
                <c:pt idx="5">
                  <c:v>2.5596019999999999</c:v>
                </c:pt>
                <c:pt idx="6">
                  <c:v>1.699829</c:v>
                </c:pt>
                <c:pt idx="7">
                  <c:v>1.4636830000000001</c:v>
                </c:pt>
                <c:pt idx="8">
                  <c:v>1.916687</c:v>
                </c:pt>
                <c:pt idx="9">
                  <c:v>1.8189649999999999</c:v>
                </c:pt>
                <c:pt idx="10">
                  <c:v>0.9153</c:v>
                </c:pt>
                <c:pt idx="11">
                  <c:v>1.0067870000000001</c:v>
                </c:pt>
                <c:pt idx="12">
                  <c:v>1.1339129999999999</c:v>
                </c:pt>
                <c:pt idx="13">
                  <c:v>1.063995</c:v>
                </c:pt>
                <c:pt idx="14">
                  <c:v>1.0115689999999999</c:v>
                </c:pt>
                <c:pt idx="15">
                  <c:v>1.845081</c:v>
                </c:pt>
                <c:pt idx="16">
                  <c:v>0.87238899999999997</c:v>
                </c:pt>
                <c:pt idx="17">
                  <c:v>0.99684799999999996</c:v>
                </c:pt>
                <c:pt idx="18">
                  <c:v>0.90404599999999991</c:v>
                </c:pt>
                <c:pt idx="19">
                  <c:v>0.94338700000000009</c:v>
                </c:pt>
                <c:pt idx="20">
                  <c:v>0.99107500000000004</c:v>
                </c:pt>
                <c:pt idx="21">
                  <c:v>1.1836089999999999</c:v>
                </c:pt>
                <c:pt idx="22">
                  <c:v>1.2957160000000001</c:v>
                </c:pt>
                <c:pt idx="23">
                  <c:v>1.3014790000000001</c:v>
                </c:pt>
                <c:pt idx="24">
                  <c:v>1.333259</c:v>
                </c:pt>
                <c:pt idx="25">
                  <c:v>1.2963750000000001</c:v>
                </c:pt>
                <c:pt idx="26">
                  <c:v>0.97530899999999998</c:v>
                </c:pt>
                <c:pt idx="27">
                  <c:v>1.12337</c:v>
                </c:pt>
                <c:pt idx="28">
                  <c:v>1.049555</c:v>
                </c:pt>
                <c:pt idx="29">
                  <c:v>1.03521</c:v>
                </c:pt>
                <c:pt idx="30">
                  <c:v>1.053153</c:v>
                </c:pt>
                <c:pt idx="31">
                  <c:v>1.0586329999999999</c:v>
                </c:pt>
                <c:pt idx="32">
                  <c:v>1.010605</c:v>
                </c:pt>
                <c:pt idx="33">
                  <c:v>0.90632600000000008</c:v>
                </c:pt>
                <c:pt idx="34">
                  <c:v>0.97850599999999999</c:v>
                </c:pt>
                <c:pt idx="35">
                  <c:v>1.0872269999999999</c:v>
                </c:pt>
                <c:pt idx="36">
                  <c:v>1.7940290000000001</c:v>
                </c:pt>
                <c:pt idx="37">
                  <c:v>1.1638139999999999</c:v>
                </c:pt>
                <c:pt idx="38">
                  <c:v>1.051696</c:v>
                </c:pt>
                <c:pt idx="39">
                  <c:v>1.001201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5-4909-ADF2-9D2F2B29452B}"/>
            </c:ext>
          </c:extLst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'Hf-Ydata'!$E$42:$E$56</c:f>
              <c:numCache>
                <c:formatCode>General</c:formatCode>
                <c:ptCount val="15"/>
                <c:pt idx="0">
                  <c:v>953.87</c:v>
                </c:pt>
                <c:pt idx="1">
                  <c:v>1529.04</c:v>
                </c:pt>
                <c:pt idx="2">
                  <c:v>446.54</c:v>
                </c:pt>
                <c:pt idx="3">
                  <c:v>817.44</c:v>
                </c:pt>
                <c:pt idx="4">
                  <c:v>4271.5200000000004</c:v>
                </c:pt>
                <c:pt idx="5">
                  <c:v>1076.28</c:v>
                </c:pt>
                <c:pt idx="6">
                  <c:v>1748.43</c:v>
                </c:pt>
                <c:pt idx="7">
                  <c:v>1538.97</c:v>
                </c:pt>
                <c:pt idx="8">
                  <c:v>1209.3399999999999</c:v>
                </c:pt>
                <c:pt idx="9">
                  <c:v>890.49</c:v>
                </c:pt>
                <c:pt idx="10">
                  <c:v>479.76</c:v>
                </c:pt>
                <c:pt idx="11">
                  <c:v>255.17</c:v>
                </c:pt>
                <c:pt idx="12">
                  <c:v>1496.03</c:v>
                </c:pt>
                <c:pt idx="13">
                  <c:v>291.55</c:v>
                </c:pt>
                <c:pt idx="14">
                  <c:v>612.48</c:v>
                </c:pt>
              </c:numCache>
            </c:numRef>
          </c:xVal>
          <c:yVal>
            <c:numRef>
              <c:f>'Hf-Ydata'!$D$42:$D$56</c:f>
              <c:numCache>
                <c:formatCode>General</c:formatCode>
                <c:ptCount val="15"/>
                <c:pt idx="0">
                  <c:v>1.0101599999999999</c:v>
                </c:pt>
                <c:pt idx="1">
                  <c:v>1.063045</c:v>
                </c:pt>
                <c:pt idx="2">
                  <c:v>1.2537849999999999</c:v>
                </c:pt>
                <c:pt idx="3">
                  <c:v>0.99755400000000005</c:v>
                </c:pt>
                <c:pt idx="4">
                  <c:v>0.80902299999999994</c:v>
                </c:pt>
                <c:pt idx="5">
                  <c:v>1.2981199999999999</c:v>
                </c:pt>
                <c:pt idx="6">
                  <c:v>1.0490619999999999</c:v>
                </c:pt>
                <c:pt idx="7">
                  <c:v>1.0646260000000001</c:v>
                </c:pt>
                <c:pt idx="8">
                  <c:v>0.88281200000000004</c:v>
                </c:pt>
                <c:pt idx="9">
                  <c:v>1.0870470000000001</c:v>
                </c:pt>
                <c:pt idx="10">
                  <c:v>0.82545800000000003</c:v>
                </c:pt>
                <c:pt idx="11">
                  <c:v>1.0163709999999999</c:v>
                </c:pt>
                <c:pt idx="12">
                  <c:v>0.77460799999999996</c:v>
                </c:pt>
                <c:pt idx="13">
                  <c:v>1.06063</c:v>
                </c:pt>
                <c:pt idx="14">
                  <c:v>0.97317299999999995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5-4909-ADF2-9D2F2B29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logBase val="10"/>
          <c:orientation val="minMax"/>
          <c:max val="100000"/>
          <c:min val="1"/>
        </c:scaling>
        <c:delete val="0"/>
        <c:axPos val="b"/>
        <c:majorGridlines/>
        <c:title>
          <c:tx>
            <c:strRef>
              <c:f>'Hf-Ydata'!$E$1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20002"/>
        <c:crossesAt val="0"/>
        <c:crossBetween val="midCat"/>
      </c:valAx>
      <c:valAx>
        <c:axId val="50120002"/>
        <c:scaling>
          <c:orientation val="minMax"/>
          <c:max val="2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Hf (wt%)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low"/>
        <c:crossAx val="50120001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 vs Ta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'Nb-Tadata'!$E$2:$E$41</c:f>
              <c:numCache>
                <c:formatCode>General</c:formatCode>
                <c:ptCount val="40"/>
                <c:pt idx="0">
                  <c:v>1.5089999999999999</c:v>
                </c:pt>
                <c:pt idx="1">
                  <c:v>35797.599999999999</c:v>
                </c:pt>
                <c:pt idx="2">
                  <c:v>2.3460000000000001</c:v>
                </c:pt>
                <c:pt idx="3">
                  <c:v>2.2450000000000001</c:v>
                </c:pt>
                <c:pt idx="4">
                  <c:v>14.78</c:v>
                </c:pt>
                <c:pt idx="5">
                  <c:v>15.14</c:v>
                </c:pt>
                <c:pt idx="6">
                  <c:v>0.97899999999999998</c:v>
                </c:pt>
                <c:pt idx="7">
                  <c:v>0.434</c:v>
                </c:pt>
                <c:pt idx="8">
                  <c:v>1.2</c:v>
                </c:pt>
                <c:pt idx="9">
                  <c:v>1.7450000000000001</c:v>
                </c:pt>
                <c:pt idx="10">
                  <c:v>0.58099999999999996</c:v>
                </c:pt>
                <c:pt idx="11">
                  <c:v>2.1800000000000002</c:v>
                </c:pt>
                <c:pt idx="12">
                  <c:v>0.30399999999999999</c:v>
                </c:pt>
                <c:pt idx="13">
                  <c:v>0.86199999999999999</c:v>
                </c:pt>
                <c:pt idx="14">
                  <c:v>1.742</c:v>
                </c:pt>
                <c:pt idx="15">
                  <c:v>13010.85</c:v>
                </c:pt>
                <c:pt idx="16">
                  <c:v>1.552</c:v>
                </c:pt>
                <c:pt idx="17">
                  <c:v>2.0920000000000001</c:v>
                </c:pt>
                <c:pt idx="18">
                  <c:v>0.85899999999999999</c:v>
                </c:pt>
                <c:pt idx="19">
                  <c:v>1.401</c:v>
                </c:pt>
                <c:pt idx="20">
                  <c:v>1.7729999999999999</c:v>
                </c:pt>
                <c:pt idx="21">
                  <c:v>2.0649999999999999</c:v>
                </c:pt>
                <c:pt idx="22">
                  <c:v>0.58499999999999996</c:v>
                </c:pt>
                <c:pt idx="23">
                  <c:v>4.45</c:v>
                </c:pt>
                <c:pt idx="24">
                  <c:v>2.7210000000000001</c:v>
                </c:pt>
                <c:pt idx="25">
                  <c:v>0.49</c:v>
                </c:pt>
                <c:pt idx="26">
                  <c:v>12.36</c:v>
                </c:pt>
                <c:pt idx="27">
                  <c:v>4.72</c:v>
                </c:pt>
                <c:pt idx="28">
                  <c:v>1.8680000000000001</c:v>
                </c:pt>
                <c:pt idx="29">
                  <c:v>0.71199999999999997</c:v>
                </c:pt>
                <c:pt idx="30">
                  <c:v>1.016</c:v>
                </c:pt>
                <c:pt idx="31">
                  <c:v>1.2070000000000001</c:v>
                </c:pt>
                <c:pt idx="32">
                  <c:v>0.94799999999999995</c:v>
                </c:pt>
                <c:pt idx="33">
                  <c:v>1.6739999999999999</c:v>
                </c:pt>
                <c:pt idx="34">
                  <c:v>1.4</c:v>
                </c:pt>
                <c:pt idx="35">
                  <c:v>3.93</c:v>
                </c:pt>
                <c:pt idx="36">
                  <c:v>30007.03</c:v>
                </c:pt>
                <c:pt idx="37">
                  <c:v>0.621</c:v>
                </c:pt>
                <c:pt idx="38">
                  <c:v>1.581</c:v>
                </c:pt>
                <c:pt idx="39">
                  <c:v>1.151</c:v>
                </c:pt>
              </c:numCache>
            </c:numRef>
          </c:xVal>
          <c:yVal>
            <c:numRef>
              <c:f>'Nb-Tadata'!$D$2:$D$41</c:f>
              <c:numCache>
                <c:formatCode>General</c:formatCode>
                <c:ptCount val="40"/>
                <c:pt idx="0">
                  <c:v>4.5</c:v>
                </c:pt>
                <c:pt idx="1">
                  <c:v>612387.81000000006</c:v>
                </c:pt>
                <c:pt idx="2">
                  <c:v>94.6</c:v>
                </c:pt>
                <c:pt idx="3">
                  <c:v>10.199999999999999</c:v>
                </c:pt>
                <c:pt idx="4">
                  <c:v>33.35</c:v>
                </c:pt>
                <c:pt idx="5">
                  <c:v>29.6</c:v>
                </c:pt>
                <c:pt idx="6">
                  <c:v>3.26</c:v>
                </c:pt>
                <c:pt idx="7">
                  <c:v>1.165</c:v>
                </c:pt>
                <c:pt idx="8">
                  <c:v>10.7</c:v>
                </c:pt>
                <c:pt idx="9">
                  <c:v>11.04</c:v>
                </c:pt>
                <c:pt idx="10">
                  <c:v>3.59</c:v>
                </c:pt>
                <c:pt idx="11">
                  <c:v>52.59</c:v>
                </c:pt>
                <c:pt idx="12">
                  <c:v>3.44</c:v>
                </c:pt>
                <c:pt idx="13">
                  <c:v>2.76</c:v>
                </c:pt>
                <c:pt idx="14">
                  <c:v>4.9400000000000004</c:v>
                </c:pt>
                <c:pt idx="15">
                  <c:v>163061.22</c:v>
                </c:pt>
                <c:pt idx="16">
                  <c:v>4.42</c:v>
                </c:pt>
                <c:pt idx="17">
                  <c:v>5.27</c:v>
                </c:pt>
                <c:pt idx="18">
                  <c:v>4.4000000000000004</c:v>
                </c:pt>
                <c:pt idx="19">
                  <c:v>4.08</c:v>
                </c:pt>
                <c:pt idx="20">
                  <c:v>24.74</c:v>
                </c:pt>
                <c:pt idx="21">
                  <c:v>13.45</c:v>
                </c:pt>
                <c:pt idx="22">
                  <c:v>4.05</c:v>
                </c:pt>
                <c:pt idx="23">
                  <c:v>38.9</c:v>
                </c:pt>
                <c:pt idx="24">
                  <c:v>19.82</c:v>
                </c:pt>
                <c:pt idx="25">
                  <c:v>2.2709999999999999</c:v>
                </c:pt>
                <c:pt idx="26">
                  <c:v>371.82</c:v>
                </c:pt>
                <c:pt idx="27">
                  <c:v>116</c:v>
                </c:pt>
                <c:pt idx="28">
                  <c:v>10.64</c:v>
                </c:pt>
                <c:pt idx="29">
                  <c:v>3</c:v>
                </c:pt>
                <c:pt idx="30">
                  <c:v>5.3</c:v>
                </c:pt>
                <c:pt idx="31">
                  <c:v>17.61</c:v>
                </c:pt>
                <c:pt idx="32">
                  <c:v>14.4</c:v>
                </c:pt>
                <c:pt idx="33">
                  <c:v>6.17</c:v>
                </c:pt>
                <c:pt idx="34">
                  <c:v>4.24</c:v>
                </c:pt>
                <c:pt idx="35">
                  <c:v>25.7</c:v>
                </c:pt>
                <c:pt idx="36">
                  <c:v>388694.66</c:v>
                </c:pt>
                <c:pt idx="37">
                  <c:v>4.47</c:v>
                </c:pt>
                <c:pt idx="38">
                  <c:v>5.5</c:v>
                </c:pt>
                <c:pt idx="39">
                  <c:v>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F-4654-99B1-1317EE3463BE}"/>
            </c:ext>
          </c:extLst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'Nb-Tadata'!$E$42:$E$56</c:f>
              <c:numCache>
                <c:formatCode>General</c:formatCode>
                <c:ptCount val="15"/>
                <c:pt idx="0">
                  <c:v>1.4039999999999999</c:v>
                </c:pt>
                <c:pt idx="1">
                  <c:v>5.83</c:v>
                </c:pt>
                <c:pt idx="2">
                  <c:v>1.0109999999999999</c:v>
                </c:pt>
                <c:pt idx="3">
                  <c:v>1.101</c:v>
                </c:pt>
                <c:pt idx="4">
                  <c:v>1.0369999999999999</c:v>
                </c:pt>
                <c:pt idx="5">
                  <c:v>4.08</c:v>
                </c:pt>
                <c:pt idx="6">
                  <c:v>3.43</c:v>
                </c:pt>
                <c:pt idx="7">
                  <c:v>3.07</c:v>
                </c:pt>
                <c:pt idx="8">
                  <c:v>0.622</c:v>
                </c:pt>
                <c:pt idx="9">
                  <c:v>4.82</c:v>
                </c:pt>
                <c:pt idx="10">
                  <c:v>0.29599999999999999</c:v>
                </c:pt>
                <c:pt idx="11">
                  <c:v>0.48199999999999998</c:v>
                </c:pt>
                <c:pt idx="12">
                  <c:v>1.34</c:v>
                </c:pt>
                <c:pt idx="13">
                  <c:v>0.41099999999999998</c:v>
                </c:pt>
                <c:pt idx="14">
                  <c:v>0.748</c:v>
                </c:pt>
              </c:numCache>
            </c:numRef>
          </c:xVal>
          <c:yVal>
            <c:numRef>
              <c:f>'Nb-Tadata'!$D$42:$D$56</c:f>
              <c:numCache>
                <c:formatCode>General</c:formatCode>
                <c:ptCount val="15"/>
                <c:pt idx="0">
                  <c:v>4.25</c:v>
                </c:pt>
                <c:pt idx="1">
                  <c:v>87.99</c:v>
                </c:pt>
                <c:pt idx="2">
                  <c:v>3.09</c:v>
                </c:pt>
                <c:pt idx="3">
                  <c:v>4.24</c:v>
                </c:pt>
                <c:pt idx="4">
                  <c:v>3.28</c:v>
                </c:pt>
                <c:pt idx="5">
                  <c:v>18.09</c:v>
                </c:pt>
                <c:pt idx="6">
                  <c:v>49.79</c:v>
                </c:pt>
                <c:pt idx="7">
                  <c:v>28.6</c:v>
                </c:pt>
                <c:pt idx="8">
                  <c:v>2.552</c:v>
                </c:pt>
                <c:pt idx="9">
                  <c:v>99.52</c:v>
                </c:pt>
                <c:pt idx="10">
                  <c:v>4.78</c:v>
                </c:pt>
                <c:pt idx="11">
                  <c:v>1.744</c:v>
                </c:pt>
                <c:pt idx="12">
                  <c:v>4.26</c:v>
                </c:pt>
                <c:pt idx="13">
                  <c:v>1.419</c:v>
                </c:pt>
                <c:pt idx="14">
                  <c:v>2.6789999999999998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F-4654-99B1-1317EE346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logBase val="10"/>
          <c:orientation val="minMax"/>
          <c:max val="1000"/>
          <c:min val="0.01"/>
        </c:scaling>
        <c:delete val="0"/>
        <c:axPos val="b"/>
        <c:majorGridlines/>
        <c:title>
          <c:tx>
            <c:strRef>
              <c:f>'Nb-Tadata'!$E$1</c:f>
              <c:strCache>
                <c:ptCount val="1"/>
                <c:pt idx="0">
                  <c:v>Ta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30002"/>
        <c:crossesAt val="0.1"/>
        <c:crossBetween val="midCat"/>
      </c:valAx>
      <c:valAx>
        <c:axId val="50130002"/>
        <c:scaling>
          <c:logBase val="10"/>
          <c:orientation val="minMax"/>
          <c:max val="10000"/>
          <c:min val="0.1"/>
        </c:scaling>
        <c:delete val="0"/>
        <c:axPos val="l"/>
        <c:majorGridlines/>
        <c:title>
          <c:tx>
            <c:strRef>
              <c:f>'Nb-Tadata'!$D$1</c:f>
              <c:strCache>
                <c:ptCount val="1"/>
                <c:pt idx="0">
                  <c:v>Nb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30001"/>
        <c:crossesAt val="0.0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 vs Th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'U-Thdata'!$E$2:$E$41</c:f>
              <c:numCache>
                <c:formatCode>General</c:formatCode>
                <c:ptCount val="40"/>
                <c:pt idx="0">
                  <c:v>59.09</c:v>
                </c:pt>
                <c:pt idx="1">
                  <c:v>319817.28000000003</c:v>
                </c:pt>
                <c:pt idx="2">
                  <c:v>102.36</c:v>
                </c:pt>
                <c:pt idx="3">
                  <c:v>84.72</c:v>
                </c:pt>
                <c:pt idx="4">
                  <c:v>230.6</c:v>
                </c:pt>
                <c:pt idx="5">
                  <c:v>42.75</c:v>
                </c:pt>
                <c:pt idx="6">
                  <c:v>88.41</c:v>
                </c:pt>
                <c:pt idx="7">
                  <c:v>134.96</c:v>
                </c:pt>
                <c:pt idx="8">
                  <c:v>267.62</c:v>
                </c:pt>
                <c:pt idx="9">
                  <c:v>610.53</c:v>
                </c:pt>
                <c:pt idx="10">
                  <c:v>81.37</c:v>
                </c:pt>
                <c:pt idx="11">
                  <c:v>587.04</c:v>
                </c:pt>
                <c:pt idx="12">
                  <c:v>179.74</c:v>
                </c:pt>
                <c:pt idx="13">
                  <c:v>53.3</c:v>
                </c:pt>
                <c:pt idx="14">
                  <c:v>67.680000000000007</c:v>
                </c:pt>
                <c:pt idx="15">
                  <c:v>18425.47</c:v>
                </c:pt>
                <c:pt idx="16">
                  <c:v>73.319999999999993</c:v>
                </c:pt>
                <c:pt idx="17">
                  <c:v>52</c:v>
                </c:pt>
                <c:pt idx="18">
                  <c:v>202.08</c:v>
                </c:pt>
                <c:pt idx="19">
                  <c:v>191.07</c:v>
                </c:pt>
                <c:pt idx="20">
                  <c:v>184.91</c:v>
                </c:pt>
                <c:pt idx="21">
                  <c:v>244.12</c:v>
                </c:pt>
                <c:pt idx="22">
                  <c:v>54.23</c:v>
                </c:pt>
                <c:pt idx="23">
                  <c:v>259.47000000000003</c:v>
                </c:pt>
                <c:pt idx="24">
                  <c:v>53.77</c:v>
                </c:pt>
                <c:pt idx="25">
                  <c:v>146.88999999999999</c:v>
                </c:pt>
                <c:pt idx="26">
                  <c:v>415.89</c:v>
                </c:pt>
                <c:pt idx="27">
                  <c:v>288.95999999999998</c:v>
                </c:pt>
                <c:pt idx="28">
                  <c:v>116.34</c:v>
                </c:pt>
                <c:pt idx="29">
                  <c:v>65.680000000000007</c:v>
                </c:pt>
                <c:pt idx="30">
                  <c:v>168.84</c:v>
                </c:pt>
                <c:pt idx="31">
                  <c:v>161.88</c:v>
                </c:pt>
                <c:pt idx="32">
                  <c:v>78.760000000000005</c:v>
                </c:pt>
                <c:pt idx="33">
                  <c:v>277.5</c:v>
                </c:pt>
                <c:pt idx="34">
                  <c:v>68.14</c:v>
                </c:pt>
                <c:pt idx="35">
                  <c:v>119.38</c:v>
                </c:pt>
                <c:pt idx="36">
                  <c:v>175891.02</c:v>
                </c:pt>
                <c:pt idx="37">
                  <c:v>56.58</c:v>
                </c:pt>
                <c:pt idx="38">
                  <c:v>178.7</c:v>
                </c:pt>
                <c:pt idx="39">
                  <c:v>97.4</c:v>
                </c:pt>
              </c:numCache>
            </c:numRef>
          </c:xVal>
          <c:yVal>
            <c:numRef>
              <c:f>'U-Thdata'!$D$2:$D$41</c:f>
              <c:numCache>
                <c:formatCode>General</c:formatCode>
                <c:ptCount val="40"/>
                <c:pt idx="0">
                  <c:v>133.66</c:v>
                </c:pt>
                <c:pt idx="1">
                  <c:v>47092.73</c:v>
                </c:pt>
                <c:pt idx="2">
                  <c:v>148.56</c:v>
                </c:pt>
                <c:pt idx="3">
                  <c:v>140.78</c:v>
                </c:pt>
                <c:pt idx="4">
                  <c:v>1126.8599999999999</c:v>
                </c:pt>
                <c:pt idx="5">
                  <c:v>509.08</c:v>
                </c:pt>
                <c:pt idx="6">
                  <c:v>149.53</c:v>
                </c:pt>
                <c:pt idx="7">
                  <c:v>135.06</c:v>
                </c:pt>
                <c:pt idx="8">
                  <c:v>471.74</c:v>
                </c:pt>
                <c:pt idx="9">
                  <c:v>1018.04</c:v>
                </c:pt>
                <c:pt idx="10">
                  <c:v>158.56</c:v>
                </c:pt>
                <c:pt idx="11">
                  <c:v>626.86</c:v>
                </c:pt>
                <c:pt idx="12">
                  <c:v>348.78</c:v>
                </c:pt>
                <c:pt idx="13">
                  <c:v>64.900000000000006</c:v>
                </c:pt>
                <c:pt idx="14">
                  <c:v>146.94999999999999</c:v>
                </c:pt>
                <c:pt idx="15">
                  <c:v>2220.34</c:v>
                </c:pt>
                <c:pt idx="16">
                  <c:v>131.63999999999999</c:v>
                </c:pt>
                <c:pt idx="17">
                  <c:v>191</c:v>
                </c:pt>
                <c:pt idx="18">
                  <c:v>261.27</c:v>
                </c:pt>
                <c:pt idx="19">
                  <c:v>525.36</c:v>
                </c:pt>
                <c:pt idx="20">
                  <c:v>180.97</c:v>
                </c:pt>
                <c:pt idx="21">
                  <c:v>334.47</c:v>
                </c:pt>
                <c:pt idx="22">
                  <c:v>167.19</c:v>
                </c:pt>
                <c:pt idx="23">
                  <c:v>832.58</c:v>
                </c:pt>
                <c:pt idx="24">
                  <c:v>702.58</c:v>
                </c:pt>
                <c:pt idx="25">
                  <c:v>134.13999999999999</c:v>
                </c:pt>
                <c:pt idx="26">
                  <c:v>583.52</c:v>
                </c:pt>
                <c:pt idx="27">
                  <c:v>545.11</c:v>
                </c:pt>
                <c:pt idx="28">
                  <c:v>417.29</c:v>
                </c:pt>
                <c:pt idx="29">
                  <c:v>102.82</c:v>
                </c:pt>
                <c:pt idx="30">
                  <c:v>183.76</c:v>
                </c:pt>
                <c:pt idx="31">
                  <c:v>178.79</c:v>
                </c:pt>
                <c:pt idx="32">
                  <c:v>105.99</c:v>
                </c:pt>
                <c:pt idx="33">
                  <c:v>251.21</c:v>
                </c:pt>
                <c:pt idx="34">
                  <c:v>130.38</c:v>
                </c:pt>
                <c:pt idx="35">
                  <c:v>248.05</c:v>
                </c:pt>
                <c:pt idx="36">
                  <c:v>25309.41</c:v>
                </c:pt>
                <c:pt idx="37">
                  <c:v>149.19999999999999</c:v>
                </c:pt>
                <c:pt idx="38">
                  <c:v>484.94</c:v>
                </c:pt>
                <c:pt idx="39">
                  <c:v>165.91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9-4B9A-A5BF-7B28F4B0A1D4}"/>
            </c:ext>
          </c:extLst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'U-Thdata'!$E$42:$E$56</c:f>
              <c:numCache>
                <c:formatCode>General</c:formatCode>
                <c:ptCount val="15"/>
                <c:pt idx="0">
                  <c:v>81.34</c:v>
                </c:pt>
                <c:pt idx="1">
                  <c:v>93.5</c:v>
                </c:pt>
                <c:pt idx="2">
                  <c:v>104.11</c:v>
                </c:pt>
                <c:pt idx="3">
                  <c:v>88.68</c:v>
                </c:pt>
                <c:pt idx="4">
                  <c:v>285.06</c:v>
                </c:pt>
                <c:pt idx="5">
                  <c:v>235.54</c:v>
                </c:pt>
                <c:pt idx="6">
                  <c:v>376.4</c:v>
                </c:pt>
                <c:pt idx="7">
                  <c:v>292.48</c:v>
                </c:pt>
                <c:pt idx="8">
                  <c:v>236.94</c:v>
                </c:pt>
                <c:pt idx="9">
                  <c:v>322.68</c:v>
                </c:pt>
                <c:pt idx="10">
                  <c:v>109.06</c:v>
                </c:pt>
                <c:pt idx="11">
                  <c:v>116.55</c:v>
                </c:pt>
                <c:pt idx="12">
                  <c:v>48.16</c:v>
                </c:pt>
                <c:pt idx="13">
                  <c:v>47.78</c:v>
                </c:pt>
                <c:pt idx="14">
                  <c:v>55.44</c:v>
                </c:pt>
              </c:numCache>
            </c:numRef>
          </c:xVal>
          <c:yVal>
            <c:numRef>
              <c:f>'U-Thdata'!$D$42:$D$56</c:f>
              <c:numCache>
                <c:formatCode>General</c:formatCode>
                <c:ptCount val="15"/>
                <c:pt idx="0">
                  <c:v>155.27000000000001</c:v>
                </c:pt>
                <c:pt idx="1">
                  <c:v>47.91</c:v>
                </c:pt>
                <c:pt idx="2">
                  <c:v>385.77</c:v>
                </c:pt>
                <c:pt idx="3">
                  <c:v>75.989999999999995</c:v>
                </c:pt>
                <c:pt idx="4">
                  <c:v>423.32</c:v>
                </c:pt>
                <c:pt idx="5">
                  <c:v>547.25</c:v>
                </c:pt>
                <c:pt idx="6">
                  <c:v>487.68</c:v>
                </c:pt>
                <c:pt idx="7">
                  <c:v>325.7</c:v>
                </c:pt>
                <c:pt idx="8">
                  <c:v>182.41</c:v>
                </c:pt>
                <c:pt idx="9">
                  <c:v>250.91</c:v>
                </c:pt>
                <c:pt idx="10">
                  <c:v>114.66</c:v>
                </c:pt>
                <c:pt idx="11">
                  <c:v>147.5</c:v>
                </c:pt>
                <c:pt idx="12">
                  <c:v>121.19</c:v>
                </c:pt>
                <c:pt idx="13">
                  <c:v>106.61</c:v>
                </c:pt>
                <c:pt idx="14">
                  <c:v>100.54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9-4B9A-A5BF-7B28F4B0A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logBase val="10"/>
          <c:orientation val="minMax"/>
          <c:max val="100000"/>
          <c:min val="0.1"/>
        </c:scaling>
        <c:delete val="0"/>
        <c:axPos val="b"/>
        <c:majorGridlines/>
        <c:title>
          <c:tx>
            <c:strRef>
              <c:f>'U-Thdata'!$E$1</c:f>
              <c:strCache>
                <c:ptCount val="1"/>
                <c:pt idx="0">
                  <c:v>Th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40002"/>
        <c:crossesAt val="0.01"/>
        <c:crossBetween val="midCat"/>
      </c:valAx>
      <c:valAx>
        <c:axId val="50140002"/>
        <c:scaling>
          <c:logBase val="10"/>
          <c:orientation val="minMax"/>
          <c:max val="100000"/>
          <c:min val="0.01"/>
        </c:scaling>
        <c:delete val="0"/>
        <c:axPos val="l"/>
        <c:majorGridlines/>
        <c:title>
          <c:tx>
            <c:strRef>
              <c:f>'U-Thdata'!$D$1</c:f>
              <c:strCache>
                <c:ptCount val="1"/>
                <c:pt idx="0">
                  <c:v>U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40001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Ce/Ce vs Eu/Eu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'CeCe-EuEudata'!$E$2:$E$41</c:f>
              <c:numCache>
                <c:formatCode>General</c:formatCode>
                <c:ptCount val="40"/>
                <c:pt idx="0">
                  <c:v>1.4035385067253979E-2</c:v>
                </c:pt>
                <c:pt idx="1">
                  <c:v>0.2006018707226373</c:v>
                </c:pt>
                <c:pt idx="2">
                  <c:v>8.2070666522733288E-2</c:v>
                </c:pt>
                <c:pt idx="3">
                  <c:v>6.4759683916466873E-2</c:v>
                </c:pt>
                <c:pt idx="4">
                  <c:v>3.3600370930980623E-2</c:v>
                </c:pt>
                <c:pt idx="5">
                  <c:v>1.7983654589324459E-2</c:v>
                </c:pt>
                <c:pt idx="6">
                  <c:v>4.2301762467258412E-2</c:v>
                </c:pt>
                <c:pt idx="7">
                  <c:v>0.1258204948890472</c:v>
                </c:pt>
                <c:pt idx="8">
                  <c:v>5.9255006591351592E-2</c:v>
                </c:pt>
                <c:pt idx="9">
                  <c:v>0.1358991069702688</c:v>
                </c:pt>
                <c:pt idx="10">
                  <c:v>3.1413608395233959E-2</c:v>
                </c:pt>
                <c:pt idx="11">
                  <c:v>0.1381424052940613</c:v>
                </c:pt>
                <c:pt idx="12">
                  <c:v>0.11035027317554059</c:v>
                </c:pt>
                <c:pt idx="13">
                  <c:v>1.749244919814744E-2</c:v>
                </c:pt>
                <c:pt idx="14">
                  <c:v>1.4744132932993641E-2</c:v>
                </c:pt>
                <c:pt idx="15">
                  <c:v>0.14928320581152191</c:v>
                </c:pt>
                <c:pt idx="16">
                  <c:v>4.379615776223722E-2</c:v>
                </c:pt>
                <c:pt idx="17">
                  <c:v>3.7421540878804803E-2</c:v>
                </c:pt>
                <c:pt idx="18">
                  <c:v>0.13933210998677081</c:v>
                </c:pt>
                <c:pt idx="19">
                  <c:v>5.6230455392233349E-2</c:v>
                </c:pt>
                <c:pt idx="20">
                  <c:v>8.6952145834383404E-2</c:v>
                </c:pt>
                <c:pt idx="21">
                  <c:v>0.1597975432381665</c:v>
                </c:pt>
                <c:pt idx="22">
                  <c:v>0.1176652176288298</c:v>
                </c:pt>
                <c:pt idx="23">
                  <c:v>0.25494420755935748</c:v>
                </c:pt>
                <c:pt idx="24">
                  <c:v>0.62934190506942467</c:v>
                </c:pt>
                <c:pt idx="25">
                  <c:v>3.9878311728690073E-2</c:v>
                </c:pt>
                <c:pt idx="26">
                  <c:v>0.116984302284485</c:v>
                </c:pt>
                <c:pt idx="27">
                  <c:v>0.1269955162983257</c:v>
                </c:pt>
                <c:pt idx="28">
                  <c:v>0.1438579908186508</c:v>
                </c:pt>
                <c:pt idx="29">
                  <c:v>0.14290600798316899</c:v>
                </c:pt>
                <c:pt idx="30">
                  <c:v>0.76410259928831958</c:v>
                </c:pt>
                <c:pt idx="31">
                  <c:v>0.1158811154186956</c:v>
                </c:pt>
                <c:pt idx="32">
                  <c:v>3.5384650953475399E-2</c:v>
                </c:pt>
                <c:pt idx="33">
                  <c:v>6.8846390210993952E-2</c:v>
                </c:pt>
                <c:pt idx="34">
                  <c:v>2.0034830119975769E-2</c:v>
                </c:pt>
                <c:pt idx="35">
                  <c:v>4.9548299966868027E-2</c:v>
                </c:pt>
                <c:pt idx="36">
                  <c:v>0.1673962980843553</c:v>
                </c:pt>
                <c:pt idx="37">
                  <c:v>7.4312898842636005E-2</c:v>
                </c:pt>
                <c:pt idx="38">
                  <c:v>5.7481952957333222E-2</c:v>
                </c:pt>
                <c:pt idx="39">
                  <c:v>0.15004912505556009</c:v>
                </c:pt>
              </c:numCache>
            </c:numRef>
          </c:xVal>
          <c:yVal>
            <c:numRef>
              <c:f>'CeCe-EuEudata'!$D$2:$D$41</c:f>
              <c:numCache>
                <c:formatCode>General</c:formatCode>
                <c:ptCount val="40"/>
                <c:pt idx="0">
                  <c:v>5.6323791845326383</c:v>
                </c:pt>
                <c:pt idx="1">
                  <c:v>0.26875581743695198</c:v>
                </c:pt>
                <c:pt idx="2">
                  <c:v>0.5454078523825906</c:v>
                </c:pt>
                <c:pt idx="3">
                  <c:v>0.25271133066534662</c:v>
                </c:pt>
                <c:pt idx="4">
                  <c:v>1.164277310018935</c:v>
                </c:pt>
                <c:pt idx="5">
                  <c:v>2.402681045430608</c:v>
                </c:pt>
                <c:pt idx="6">
                  <c:v>2.028317544189711</c:v>
                </c:pt>
                <c:pt idx="7">
                  <c:v>4.5299230077594039</c:v>
                </c:pt>
                <c:pt idx="8">
                  <c:v>2.38131426041606</c:v>
                </c:pt>
                <c:pt idx="9">
                  <c:v>4.0994870927563491</c:v>
                </c:pt>
                <c:pt idx="10">
                  <c:v>0.92504549835375161</c:v>
                </c:pt>
                <c:pt idx="11">
                  <c:v>1.449488018247413</c:v>
                </c:pt>
                <c:pt idx="12">
                  <c:v>7.7370105121471271</c:v>
                </c:pt>
                <c:pt idx="13">
                  <c:v>5.3898472054211828</c:v>
                </c:pt>
                <c:pt idx="14">
                  <c:v>6.7750260060755414</c:v>
                </c:pt>
                <c:pt idx="15">
                  <c:v>0.2828567905915213</c:v>
                </c:pt>
                <c:pt idx="16">
                  <c:v>2.780541565371351</c:v>
                </c:pt>
                <c:pt idx="17">
                  <c:v>5.4835468696054512</c:v>
                </c:pt>
                <c:pt idx="18">
                  <c:v>1.2123056014277029</c:v>
                </c:pt>
                <c:pt idx="19">
                  <c:v>12.018751509013549</c:v>
                </c:pt>
                <c:pt idx="20">
                  <c:v>0.45876657365525542</c:v>
                </c:pt>
                <c:pt idx="21">
                  <c:v>0.52122377159897548</c:v>
                </c:pt>
                <c:pt idx="22">
                  <c:v>0.92661202610236826</c:v>
                </c:pt>
                <c:pt idx="23">
                  <c:v>0.35520750879660812</c:v>
                </c:pt>
                <c:pt idx="24">
                  <c:v>0.27767726417347</c:v>
                </c:pt>
                <c:pt idx="25">
                  <c:v>2.3302990658333691</c:v>
                </c:pt>
                <c:pt idx="26">
                  <c:v>0.29626800370150641</c:v>
                </c:pt>
                <c:pt idx="27">
                  <c:v>0.34123416094105818</c:v>
                </c:pt>
                <c:pt idx="28">
                  <c:v>0.79012675057941117</c:v>
                </c:pt>
                <c:pt idx="29">
                  <c:v>2.3224827977002329</c:v>
                </c:pt>
                <c:pt idx="30">
                  <c:v>1.1410871122511479</c:v>
                </c:pt>
                <c:pt idx="31">
                  <c:v>0.74207454608630097</c:v>
                </c:pt>
                <c:pt idx="32">
                  <c:v>0.83169274077579503</c:v>
                </c:pt>
                <c:pt idx="33">
                  <c:v>8.274863628774316</c:v>
                </c:pt>
                <c:pt idx="34">
                  <c:v>3.0392798881830352</c:v>
                </c:pt>
                <c:pt idx="35">
                  <c:v>0.60929432901947789</c:v>
                </c:pt>
                <c:pt idx="36">
                  <c:v>0.28801196445865818</c:v>
                </c:pt>
                <c:pt idx="37">
                  <c:v>0.36181493104836882</c:v>
                </c:pt>
                <c:pt idx="38">
                  <c:v>0.80652281518408286</c:v>
                </c:pt>
                <c:pt idx="39">
                  <c:v>0.68498688661460849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4-420C-B320-1C253472060C}"/>
            </c:ext>
          </c:extLst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'CeCe-EuEudata'!$E$42:$E$56</c:f>
              <c:numCache>
                <c:formatCode>General</c:formatCode>
                <c:ptCount val="15"/>
                <c:pt idx="0">
                  <c:v>2.5972238571662799E-2</c:v>
                </c:pt>
                <c:pt idx="1">
                  <c:v>9.9249209343157146E-2</c:v>
                </c:pt>
                <c:pt idx="2">
                  <c:v>0.13422944869679751</c:v>
                </c:pt>
                <c:pt idx="3">
                  <c:v>2.9880043305281288E-2</c:v>
                </c:pt>
                <c:pt idx="4">
                  <c:v>2.7449727701888402E-2</c:v>
                </c:pt>
                <c:pt idx="5">
                  <c:v>6.2513036099000455E-2</c:v>
                </c:pt>
                <c:pt idx="6">
                  <c:v>4.4052709796838938E-2</c:v>
                </c:pt>
                <c:pt idx="7">
                  <c:v>8.3773604683759662E-2</c:v>
                </c:pt>
                <c:pt idx="8">
                  <c:v>0.13194817167790879</c:v>
                </c:pt>
                <c:pt idx="9">
                  <c:v>0.186289510438895</c:v>
                </c:pt>
                <c:pt idx="10">
                  <c:v>0.1215783374582879</c:v>
                </c:pt>
                <c:pt idx="11">
                  <c:v>8.4873584815026243E-2</c:v>
                </c:pt>
                <c:pt idx="12">
                  <c:v>1.6889175320500771E-2</c:v>
                </c:pt>
                <c:pt idx="13">
                  <c:v>1.7395272933609471E-2</c:v>
                </c:pt>
                <c:pt idx="14">
                  <c:v>3.8560618388351613E-2</c:v>
                </c:pt>
              </c:numCache>
            </c:numRef>
          </c:xVal>
          <c:yVal>
            <c:numRef>
              <c:f>'CeCe-EuEudata'!$D$42:$D$56</c:f>
              <c:numCache>
                <c:formatCode>General</c:formatCode>
                <c:ptCount val="15"/>
                <c:pt idx="0">
                  <c:v>0.2654531823981866</c:v>
                </c:pt>
                <c:pt idx="1">
                  <c:v>0.3758503119497425</c:v>
                </c:pt>
                <c:pt idx="2">
                  <c:v>0.62712249084859328</c:v>
                </c:pt>
                <c:pt idx="3">
                  <c:v>2.368027600147248</c:v>
                </c:pt>
                <c:pt idx="4">
                  <c:v>1.1439430458503039</c:v>
                </c:pt>
                <c:pt idx="5">
                  <c:v>0.37028243695769592</c:v>
                </c:pt>
                <c:pt idx="6">
                  <c:v>0.44401888197980699</c:v>
                </c:pt>
                <c:pt idx="7">
                  <c:v>0.54309490836416252</c:v>
                </c:pt>
                <c:pt idx="8">
                  <c:v>10.33776112942803</c:v>
                </c:pt>
                <c:pt idx="9">
                  <c:v>0.46126841443589028</c:v>
                </c:pt>
                <c:pt idx="10">
                  <c:v>3.3857332601430801</c:v>
                </c:pt>
                <c:pt idx="11">
                  <c:v>11.6783377674143</c:v>
                </c:pt>
                <c:pt idx="12">
                  <c:v>0.57363330927437928</c:v>
                </c:pt>
                <c:pt idx="13">
                  <c:v>1.0514766652274361</c:v>
                </c:pt>
                <c:pt idx="14">
                  <c:v>2.1424990248084859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4-420C-B320-1C253472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logBase val="10"/>
          <c:orientation val="minMax"/>
          <c:max val="10"/>
          <c:min val="1E-3"/>
        </c:scaling>
        <c:delete val="0"/>
        <c:axPos val="b"/>
        <c:majorGridlines/>
        <c:title>
          <c:tx>
            <c:strRef>
              <c:f>'CeCe-EuEudata'!$E$1</c:f>
              <c:strCache>
                <c:ptCount val="1"/>
                <c:pt idx="0">
                  <c:v>Eu/Eu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50002"/>
        <c:crossesAt val="0.1"/>
        <c:crossBetween val="midCat"/>
      </c:valAx>
      <c:valAx>
        <c:axId val="50150002"/>
        <c:scaling>
          <c:logBase val="10"/>
          <c:orientation val="minMax"/>
          <c:max val="1000"/>
          <c:min val="0.1"/>
        </c:scaling>
        <c:delete val="0"/>
        <c:axPos val="l"/>
        <c:majorGridlines/>
        <c:title>
          <c:tx>
            <c:strRef>
              <c:f>'CeCe-EuEudata'!$D$1</c:f>
              <c:strCache>
                <c:ptCount val="1"/>
                <c:pt idx="0">
                  <c:v>Ce/Ce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50001"/>
        <c:crossesAt val="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REE!$C$2:$P$2</c:f>
              <c:numCache>
                <c:formatCode>General</c:formatCode>
                <c:ptCount val="14"/>
                <c:pt idx="0">
                  <c:v>4.725738396624473E-2</c:v>
                </c:pt>
                <c:pt idx="1">
                  <c:v>15.220228384991843</c:v>
                </c:pt>
                <c:pt idx="2">
                  <c:v>1.3038793103448276</c:v>
                </c:pt>
                <c:pt idx="3">
                  <c:v>4.2450765864332602</c:v>
                </c:pt>
                <c:pt idx="4">
                  <c:v>26.824324324324326</c:v>
                </c:pt>
                <c:pt idx="5">
                  <c:v>3.9253996447602129</c:v>
                </c:pt>
                <c:pt idx="6">
                  <c:v>113.01507537688441</c:v>
                </c:pt>
                <c:pt idx="7">
                  <c:v>196.95290858725764</c:v>
                </c:pt>
                <c:pt idx="8">
                  <c:v>352.64227642276421</c:v>
                </c:pt>
                <c:pt idx="9">
                  <c:v>581.31868131868123</c:v>
                </c:pt>
                <c:pt idx="10">
                  <c:v>876.6875</c:v>
                </c:pt>
                <c:pt idx="11">
                  <c:v>1137.2469635627531</c:v>
                </c:pt>
                <c:pt idx="12">
                  <c:v>1546.7701863354037</c:v>
                </c:pt>
                <c:pt idx="13">
                  <c:v>1955.6910569105692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2-40EE-AD7A-B4DD4D80175B}"/>
            </c:ext>
          </c:extLst>
        </c:ser>
        <c:ser>
          <c:idx val="1"/>
          <c:order val="1"/>
          <c:tx>
            <c:v>INT1-02</c:v>
          </c:tx>
          <c:spPr>
            <a:ln w="12700">
              <a:solidFill>
                <a:srgbClr val="0499A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REE!$C$3:$P$3</c:f>
              <c:numCache>
                <c:formatCode>General</c:formatCode>
                <c:ptCount val="14"/>
                <c:pt idx="0">
                  <c:v>3941688.3122362872</c:v>
                </c:pt>
                <c:pt idx="1">
                  <c:v>3304944.1272430671</c:v>
                </c:pt>
                <c:pt idx="2">
                  <c:v>2206911.8534482759</c:v>
                </c:pt>
                <c:pt idx="3">
                  <c:v>1541426.8271334793</c:v>
                </c:pt>
                <c:pt idx="4">
                  <c:v>803084.79729729739</c:v>
                </c:pt>
                <c:pt idx="5">
                  <c:v>526529.84014209593</c:v>
                </c:pt>
                <c:pt idx="6">
                  <c:v>509290.40201005019</c:v>
                </c:pt>
                <c:pt idx="7">
                  <c:v>427046.81440443214</c:v>
                </c:pt>
                <c:pt idx="8">
                  <c:v>406065.12195121951</c:v>
                </c:pt>
                <c:pt idx="9">
                  <c:v>378416.11721611721</c:v>
                </c:pt>
                <c:pt idx="10">
                  <c:v>371515.6875</c:v>
                </c:pt>
                <c:pt idx="11">
                  <c:v>371667.20647773281</c:v>
                </c:pt>
                <c:pt idx="12">
                  <c:v>424805.59006211179</c:v>
                </c:pt>
                <c:pt idx="13">
                  <c:v>435677.23577235773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2-40EE-AD7A-B4DD4D80175B}"/>
            </c:ext>
          </c:extLst>
        </c:ser>
        <c:ser>
          <c:idx val="2"/>
          <c:order val="2"/>
          <c:tx>
            <c:v>INT1-03</c:v>
          </c:tx>
          <c:spPr>
            <a:ln w="12700">
              <a:solidFill>
                <a:srgbClr val="09334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REE!$C$4:$P$4</c:f>
              <c:numCache>
                <c:formatCode>General</c:formatCode>
                <c:ptCount val="14"/>
                <c:pt idx="0">
                  <c:v>64.345991561181435</c:v>
                </c:pt>
                <c:pt idx="1">
                  <c:v>116.7373572593801</c:v>
                </c:pt>
                <c:pt idx="2">
                  <c:v>42.672413793103452</c:v>
                </c:pt>
                <c:pt idx="3">
                  <c:v>53.347921225382926</c:v>
                </c:pt>
                <c:pt idx="4">
                  <c:v>55.135135135135137</c:v>
                </c:pt>
                <c:pt idx="5">
                  <c:v>33.019538188277082</c:v>
                </c:pt>
                <c:pt idx="6">
                  <c:v>146.03015075376882</c:v>
                </c:pt>
                <c:pt idx="7">
                  <c:v>229.63988919667588</c:v>
                </c:pt>
                <c:pt idx="8">
                  <c:v>396.21951219512198</c:v>
                </c:pt>
                <c:pt idx="9">
                  <c:v>638.27838827838832</c:v>
                </c:pt>
                <c:pt idx="10">
                  <c:v>956.0625</c:v>
                </c:pt>
                <c:pt idx="11">
                  <c:v>1261.9433198380568</c:v>
                </c:pt>
                <c:pt idx="12">
                  <c:v>1754.1614906832299</c:v>
                </c:pt>
                <c:pt idx="13">
                  <c:v>2245.1219512195121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2-40EE-AD7A-B4DD4D80175B}"/>
            </c:ext>
          </c:extLst>
        </c:ser>
        <c:ser>
          <c:idx val="3"/>
          <c:order val="3"/>
          <c:tx>
            <c:v>INT1-04</c:v>
          </c:tx>
          <c:spPr>
            <a:ln w="12700">
              <a:solidFill>
                <a:srgbClr val="0DCCF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REE!$C$5:$P$5</c:f>
              <c:numCache>
                <c:formatCode>General</c:formatCode>
                <c:ptCount val="14"/>
                <c:pt idx="0">
                  <c:v>464.38818565400845</c:v>
                </c:pt>
                <c:pt idx="1">
                  <c:v>390.5872756933116</c:v>
                </c:pt>
                <c:pt idx="2">
                  <c:v>308.40517241379314</c:v>
                </c:pt>
                <c:pt idx="3">
                  <c:v>275.12035010940917</c:v>
                </c:pt>
                <c:pt idx="4">
                  <c:v>210</c:v>
                </c:pt>
                <c:pt idx="5">
                  <c:v>70.337477797513316</c:v>
                </c:pt>
                <c:pt idx="6">
                  <c:v>333.0653266331658</c:v>
                </c:pt>
                <c:pt idx="7">
                  <c:v>490.02770083102496</c:v>
                </c:pt>
                <c:pt idx="8">
                  <c:v>834.18699186991876</c:v>
                </c:pt>
                <c:pt idx="9">
                  <c:v>1367.5824175824175</c:v>
                </c:pt>
                <c:pt idx="10">
                  <c:v>2040.25</c:v>
                </c:pt>
                <c:pt idx="11">
                  <c:v>2656.2753036437248</c:v>
                </c:pt>
                <c:pt idx="12">
                  <c:v>3630.9316770186338</c:v>
                </c:pt>
                <c:pt idx="13">
                  <c:v>4564.6341463414637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2-40EE-AD7A-B4DD4D80175B}"/>
            </c:ext>
          </c:extLst>
        </c:ser>
        <c:ser>
          <c:idx val="4"/>
          <c:order val="4"/>
          <c:tx>
            <c:v>INT1-07</c:v>
          </c:tx>
          <c:spPr>
            <a:ln w="12700">
              <a:solidFill>
                <a:srgbClr val="12669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REE!$C$6:$P$6</c:f>
              <c:numCache>
                <c:formatCode>General</c:formatCode>
                <c:ptCount val="14"/>
                <c:pt idx="0">
                  <c:v>6.2025316455696204</c:v>
                </c:pt>
                <c:pt idx="1">
                  <c:v>49.070146818923327</c:v>
                </c:pt>
                <c:pt idx="2">
                  <c:v>14.870689655172413</c:v>
                </c:pt>
                <c:pt idx="3">
                  <c:v>18.927789934354486</c:v>
                </c:pt>
                <c:pt idx="4">
                  <c:v>45</c:v>
                </c:pt>
                <c:pt idx="5">
                  <c:v>13.570159857904084</c:v>
                </c:pt>
                <c:pt idx="6">
                  <c:v>156.93467336683418</c:v>
                </c:pt>
                <c:pt idx="7">
                  <c:v>309.41828254847644</c:v>
                </c:pt>
                <c:pt idx="8">
                  <c:v>612.60162601626007</c:v>
                </c:pt>
                <c:pt idx="9">
                  <c:v>1131.135531135531</c:v>
                </c:pt>
                <c:pt idx="10">
                  <c:v>1956.8124999999998</c:v>
                </c:pt>
                <c:pt idx="11">
                  <c:v>2904.0485829959516</c:v>
                </c:pt>
                <c:pt idx="12">
                  <c:v>4406.0248447204967</c:v>
                </c:pt>
                <c:pt idx="13">
                  <c:v>6147.5609756097556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62-40EE-AD7A-B4DD4D80175B}"/>
            </c:ext>
          </c:extLst>
        </c:ser>
        <c:ser>
          <c:idx val="5"/>
          <c:order val="5"/>
          <c:tx>
            <c:v>INT1-08</c:v>
          </c:tx>
          <c:spPr>
            <a:ln w="12700">
              <a:solidFill>
                <a:srgbClr val="17004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REE!$C$7:$P$7</c:f>
              <c:numCache>
                <c:formatCode>General</c:formatCode>
                <c:ptCount val="14"/>
                <c:pt idx="0">
                  <c:v>1.0210970464135021</c:v>
                </c:pt>
                <c:pt idx="1">
                  <c:v>18.939641109298531</c:v>
                </c:pt>
                <c:pt idx="2">
                  <c:v>2.9202586206896557</c:v>
                </c:pt>
                <c:pt idx="3">
                  <c:v>4.5514223194748356</c:v>
                </c:pt>
                <c:pt idx="4">
                  <c:v>28.581081081081084</c:v>
                </c:pt>
                <c:pt idx="5">
                  <c:v>7.6376554174067488</c:v>
                </c:pt>
                <c:pt idx="6">
                  <c:v>183.76884422110552</c:v>
                </c:pt>
                <c:pt idx="7">
                  <c:v>481.99445983379496</c:v>
                </c:pt>
                <c:pt idx="8">
                  <c:v>1046.178861788618</c:v>
                </c:pt>
                <c:pt idx="9">
                  <c:v>1678.5714285714287</c:v>
                </c:pt>
                <c:pt idx="10">
                  <c:v>2483.25</c:v>
                </c:pt>
                <c:pt idx="11">
                  <c:v>3231.983805668016</c:v>
                </c:pt>
                <c:pt idx="12">
                  <c:v>4442.4223602484471</c:v>
                </c:pt>
                <c:pt idx="13">
                  <c:v>5594.3089430894306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62-40EE-AD7A-B4DD4D80175B}"/>
            </c:ext>
          </c:extLst>
        </c:ser>
        <c:ser>
          <c:idx val="6"/>
          <c:order val="6"/>
          <c:tx>
            <c:v>INT1-09</c:v>
          </c:tx>
          <c:spPr>
            <a:ln w="12700">
              <a:solidFill>
                <a:srgbClr val="1B99E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REE!$C$8:$P$8</c:f>
              <c:numCache>
                <c:formatCode>General</c:formatCode>
                <c:ptCount val="14"/>
                <c:pt idx="0">
                  <c:v>0.1139240506329114</c:v>
                </c:pt>
                <c:pt idx="1">
                  <c:v>21.794453507340947</c:v>
                </c:pt>
                <c:pt idx="2">
                  <c:v>5.2586206896551726</c:v>
                </c:pt>
                <c:pt idx="3">
                  <c:v>19.671772428884026</c:v>
                </c:pt>
                <c:pt idx="4">
                  <c:v>106.8918918918919</c:v>
                </c:pt>
                <c:pt idx="5">
                  <c:v>44.049733570159859</c:v>
                </c:pt>
                <c:pt idx="6">
                  <c:v>413.7688442211055</c:v>
                </c:pt>
                <c:pt idx="7">
                  <c:v>696.39889196675904</c:v>
                </c:pt>
                <c:pt idx="8">
                  <c:v>1220.6097560975609</c:v>
                </c:pt>
                <c:pt idx="9">
                  <c:v>1999.084249084249</c:v>
                </c:pt>
                <c:pt idx="10">
                  <c:v>2908.0625</c:v>
                </c:pt>
                <c:pt idx="11">
                  <c:v>3652.6315789473683</c:v>
                </c:pt>
                <c:pt idx="12">
                  <c:v>4897.3291925465837</c:v>
                </c:pt>
                <c:pt idx="13">
                  <c:v>6163.0081300813017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62-40EE-AD7A-B4DD4D80175B}"/>
            </c:ext>
          </c:extLst>
        </c:ser>
        <c:ser>
          <c:idx val="7"/>
          <c:order val="7"/>
          <c:tx>
            <c:v>INT1-10</c:v>
          </c:tx>
          <c:spPr>
            <a:ln w="12700">
              <a:solidFill>
                <a:srgbClr val="20339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REE!$C$9:$P$9</c:f>
              <c:numCache>
                <c:formatCode>General</c:formatCode>
                <c:ptCount val="14"/>
                <c:pt idx="0">
                  <c:v>0.32067510548523209</c:v>
                </c:pt>
                <c:pt idx="1">
                  <c:v>41.468189233278963</c:v>
                </c:pt>
                <c:pt idx="2">
                  <c:v>4.2564655172413799</c:v>
                </c:pt>
                <c:pt idx="3">
                  <c:v>15.579868708971553</c:v>
                </c:pt>
                <c:pt idx="4">
                  <c:v>77.972972972972968</c:v>
                </c:pt>
                <c:pt idx="5">
                  <c:v>86.856127886323264</c:v>
                </c:pt>
                <c:pt idx="6">
                  <c:v>267.1859296482412</c:v>
                </c:pt>
                <c:pt idx="7">
                  <c:v>417.72853185595568</c:v>
                </c:pt>
                <c:pt idx="8">
                  <c:v>724.59349593495938</c:v>
                </c:pt>
                <c:pt idx="9">
                  <c:v>1188.6446886446886</c:v>
                </c:pt>
                <c:pt idx="10">
                  <c:v>1790.6875</c:v>
                </c:pt>
                <c:pt idx="11">
                  <c:v>2482.5910931174089</c:v>
                </c:pt>
                <c:pt idx="12">
                  <c:v>3607.3913043478256</c:v>
                </c:pt>
                <c:pt idx="13">
                  <c:v>4690.2439024390242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62-40EE-AD7A-B4DD4D80175B}"/>
            </c:ext>
          </c:extLst>
        </c:ser>
        <c:ser>
          <c:idx val="8"/>
          <c:order val="8"/>
          <c:tx>
            <c:v>INT1-11</c:v>
          </c:tx>
          <c:spPr>
            <a:ln w="12700">
              <a:solidFill>
                <a:srgbClr val="24CD3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REE!$C$10:$P$10</c:f>
              <c:numCache>
                <c:formatCode>General</c:formatCode>
                <c:ptCount val="14"/>
                <c:pt idx="0">
                  <c:v>1.5400843881856541</c:v>
                </c:pt>
                <c:pt idx="1">
                  <c:v>32.071778140293638</c:v>
                </c:pt>
                <c:pt idx="2">
                  <c:v>5.1939655172413799</c:v>
                </c:pt>
                <c:pt idx="3">
                  <c:v>10.787746170678336</c:v>
                </c:pt>
                <c:pt idx="4">
                  <c:v>45.067567567567572</c:v>
                </c:pt>
                <c:pt idx="5">
                  <c:v>26.642984014209588</c:v>
                </c:pt>
                <c:pt idx="6">
                  <c:v>179.74874371859298</c:v>
                </c:pt>
                <c:pt idx="7">
                  <c:v>362.60387811634348</c:v>
                </c:pt>
                <c:pt idx="8">
                  <c:v>679.63414634146341</c:v>
                </c:pt>
                <c:pt idx="9">
                  <c:v>1269.96336996337</c:v>
                </c:pt>
                <c:pt idx="10">
                  <c:v>2103.875</c:v>
                </c:pt>
                <c:pt idx="11">
                  <c:v>3042.1052631578946</c:v>
                </c:pt>
                <c:pt idx="12">
                  <c:v>4593.5403726708073</c:v>
                </c:pt>
                <c:pt idx="13">
                  <c:v>6449.5934959349588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62-40EE-AD7A-B4DD4D80175B}"/>
            </c:ext>
          </c:extLst>
        </c:ser>
        <c:ser>
          <c:idx val="9"/>
          <c:order val="9"/>
          <c:tx>
            <c:v>INT1-12</c:v>
          </c:tx>
          <c:spPr>
            <a:ln w="12700">
              <a:solidFill>
                <a:srgbClr val="2966D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REE!$C$11:$P$11</c:f>
              <c:numCache>
                <c:formatCode>General</c:formatCode>
                <c:ptCount val="14"/>
                <c:pt idx="0">
                  <c:v>5.4303797468354427</c:v>
                </c:pt>
                <c:pt idx="1">
                  <c:v>118.38499184339314</c:v>
                </c:pt>
                <c:pt idx="2">
                  <c:v>9.0086206896551726</c:v>
                </c:pt>
                <c:pt idx="3">
                  <c:v>13.413566739606127</c:v>
                </c:pt>
                <c:pt idx="4">
                  <c:v>35.337837837837846</c:v>
                </c:pt>
                <c:pt idx="5">
                  <c:v>46.891651865008882</c:v>
                </c:pt>
                <c:pt idx="6">
                  <c:v>137.1859296482412</c:v>
                </c:pt>
                <c:pt idx="7">
                  <c:v>247.64542936288086</c:v>
                </c:pt>
                <c:pt idx="8">
                  <c:v>519.14634146341461</c:v>
                </c:pt>
                <c:pt idx="9">
                  <c:v>1023.6263736263736</c:v>
                </c:pt>
                <c:pt idx="10">
                  <c:v>1882.4375</c:v>
                </c:pt>
                <c:pt idx="11">
                  <c:v>2969.6356275303642</c:v>
                </c:pt>
                <c:pt idx="12">
                  <c:v>5039.4409937888195</c:v>
                </c:pt>
                <c:pt idx="13">
                  <c:v>7862.6016260162596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62-40EE-AD7A-B4DD4D80175B}"/>
            </c:ext>
          </c:extLst>
        </c:ser>
        <c:ser>
          <c:idx val="10"/>
          <c:order val="10"/>
          <c:tx>
            <c:v>INT1-13</c:v>
          </c:tx>
          <c:spPr>
            <a:ln w="12700">
              <a:solidFill>
                <a:srgbClr val="2E008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REE!$C$12:$P$12</c:f>
              <c:numCache>
                <c:formatCode>General</c:formatCode>
                <c:ptCount val="14"/>
                <c:pt idx="0">
                  <c:v>1.4936708860759493</c:v>
                </c:pt>
                <c:pt idx="1">
                  <c:v>13.050570962479609</c:v>
                </c:pt>
                <c:pt idx="2">
                  <c:v>5.5603448275862073</c:v>
                </c:pt>
                <c:pt idx="3">
                  <c:v>16.08315098468271</c:v>
                </c:pt>
                <c:pt idx="4">
                  <c:v>70.067567567567565</c:v>
                </c:pt>
                <c:pt idx="5">
                  <c:v>17.886323268206038</c:v>
                </c:pt>
                <c:pt idx="6">
                  <c:v>214.62311557788945</c:v>
                </c:pt>
                <c:pt idx="7">
                  <c:v>343.213296398892</c:v>
                </c:pt>
                <c:pt idx="8">
                  <c:v>579.59349593495938</c:v>
                </c:pt>
                <c:pt idx="9">
                  <c:v>928.20512820512818</c:v>
                </c:pt>
                <c:pt idx="10">
                  <c:v>1375.625</c:v>
                </c:pt>
                <c:pt idx="11">
                  <c:v>1773.6842105263158</c:v>
                </c:pt>
                <c:pt idx="12">
                  <c:v>2438.5093167701866</c:v>
                </c:pt>
                <c:pt idx="13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62-40EE-AD7A-B4DD4D80175B}"/>
            </c:ext>
          </c:extLst>
        </c:ser>
        <c:ser>
          <c:idx val="11"/>
          <c:order val="11"/>
          <c:tx>
            <c:v>INT1-14C</c:v>
          </c:tx>
          <c:spPr>
            <a:ln w="12700">
              <a:solidFill>
                <a:srgbClr val="329A2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REE!$C$13:$P$13</c:f>
              <c:numCache>
                <c:formatCode>General</c:formatCode>
                <c:ptCount val="14"/>
                <c:pt idx="0">
                  <c:v>22.194092827004219</c:v>
                </c:pt>
                <c:pt idx="1">
                  <c:v>216.78629690048939</c:v>
                </c:pt>
                <c:pt idx="2">
                  <c:v>52.58620689655173</c:v>
                </c:pt>
                <c:pt idx="3">
                  <c:v>65.207877461706786</c:v>
                </c:pt>
                <c:pt idx="4">
                  <c:v>110.06756756756756</c:v>
                </c:pt>
                <c:pt idx="5">
                  <c:v>88.277087033747776</c:v>
                </c:pt>
                <c:pt idx="6">
                  <c:v>209.4472361809045</c:v>
                </c:pt>
                <c:pt idx="7">
                  <c:v>324.37673130193906</c:v>
                </c:pt>
                <c:pt idx="8">
                  <c:v>599.30894308943095</c:v>
                </c:pt>
                <c:pt idx="9">
                  <c:v>1156.2271062271061</c:v>
                </c:pt>
                <c:pt idx="10">
                  <c:v>2193.75</c:v>
                </c:pt>
                <c:pt idx="11">
                  <c:v>3624.2914979757084</c:v>
                </c:pt>
                <c:pt idx="12">
                  <c:v>6172.0496894409935</c:v>
                </c:pt>
                <c:pt idx="13">
                  <c:v>9397.1544715447144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62-40EE-AD7A-B4DD4D80175B}"/>
            </c:ext>
          </c:extLst>
        </c:ser>
        <c:ser>
          <c:idx val="12"/>
          <c:order val="12"/>
          <c:tx>
            <c:v>INT1-14R</c:v>
          </c:tx>
          <c:spPr>
            <a:ln w="12700">
              <a:solidFill>
                <a:srgbClr val="3733D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REE!$C$14:$P$14</c:f>
              <c:numCache>
                <c:formatCode>General</c:formatCode>
                <c:ptCount val="14"/>
                <c:pt idx="0">
                  <c:v>1.6666666666666667</c:v>
                </c:pt>
                <c:pt idx="1">
                  <c:v>61.973898858075046</c:v>
                </c:pt>
                <c:pt idx="2">
                  <c:v>2.3383620689655173</c:v>
                </c:pt>
                <c:pt idx="3">
                  <c:v>3.3260393873085339</c:v>
                </c:pt>
                <c:pt idx="4">
                  <c:v>11.486486486486486</c:v>
                </c:pt>
                <c:pt idx="5">
                  <c:v>8.9342806394316163</c:v>
                </c:pt>
                <c:pt idx="6">
                  <c:v>28.994974874371856</c:v>
                </c:pt>
                <c:pt idx="7">
                  <c:v>57.368421052631582</c:v>
                </c:pt>
                <c:pt idx="8">
                  <c:v>125.32520325203251</c:v>
                </c:pt>
                <c:pt idx="9">
                  <c:v>273.44322344322342</c:v>
                </c:pt>
                <c:pt idx="10">
                  <c:v>583.625</c:v>
                </c:pt>
                <c:pt idx="11">
                  <c:v>1027.5303643724696</c:v>
                </c:pt>
                <c:pt idx="12">
                  <c:v>1865.5279503105592</c:v>
                </c:pt>
                <c:pt idx="13">
                  <c:v>2968.292682926829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62-40EE-AD7A-B4DD4D80175B}"/>
            </c:ext>
          </c:extLst>
        </c:ser>
        <c:ser>
          <c:idx val="13"/>
          <c:order val="13"/>
          <c:tx>
            <c:v>INT1-15</c:v>
          </c:tx>
          <c:spPr>
            <a:ln w="12700">
              <a:solidFill>
                <a:srgbClr val="3BCD7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REE!$C$15:$P$15</c:f>
              <c:numCache>
                <c:formatCode>General</c:formatCode>
                <c:ptCount val="14"/>
                <c:pt idx="0">
                  <c:v>7.763713080168777E-2</c:v>
                </c:pt>
                <c:pt idx="1">
                  <c:v>9.8858075040783024</c:v>
                </c:pt>
                <c:pt idx="2">
                  <c:v>0.83943965517241381</c:v>
                </c:pt>
                <c:pt idx="3">
                  <c:v>2.7439824945295404</c:v>
                </c:pt>
                <c:pt idx="4">
                  <c:v>16.824324324324326</c:v>
                </c:pt>
                <c:pt idx="5">
                  <c:v>3.2326820603907636</c:v>
                </c:pt>
                <c:pt idx="6">
                  <c:v>75.577889447236174</c:v>
                </c:pt>
                <c:pt idx="7">
                  <c:v>132.40997229916897</c:v>
                </c:pt>
                <c:pt idx="8">
                  <c:v>244.7560975609756</c:v>
                </c:pt>
                <c:pt idx="9">
                  <c:v>414.28571428571428</c:v>
                </c:pt>
                <c:pt idx="10">
                  <c:v>632.8125</c:v>
                </c:pt>
                <c:pt idx="11">
                  <c:v>812.9554655870445</c:v>
                </c:pt>
                <c:pt idx="12">
                  <c:v>1138.0745341614906</c:v>
                </c:pt>
                <c:pt idx="13">
                  <c:v>1436.9918699186992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62-40EE-AD7A-B4DD4D80175B}"/>
            </c:ext>
          </c:extLst>
        </c:ser>
        <c:ser>
          <c:idx val="14"/>
          <c:order val="14"/>
          <c:tx>
            <c:v>INT1-16</c:v>
          </c:tx>
          <c:spPr>
            <a:ln w="12700">
              <a:solidFill>
                <a:srgbClr val="40672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REE!$C$16:$P$16</c:f>
              <c:numCache>
                <c:formatCode>General</c:formatCode>
                <c:ptCount val="14"/>
                <c:pt idx="0">
                  <c:v>8.1434599156118156E-2</c:v>
                </c:pt>
                <c:pt idx="1">
                  <c:v>14.828711256117455</c:v>
                </c:pt>
                <c:pt idx="2">
                  <c:v>1.0129310344827587</c:v>
                </c:pt>
                <c:pt idx="3">
                  <c:v>2.4507658643326042</c:v>
                </c:pt>
                <c:pt idx="4">
                  <c:v>16.891891891891891</c:v>
                </c:pt>
                <c:pt idx="5">
                  <c:v>2.4511545293072823</c:v>
                </c:pt>
                <c:pt idx="6">
                  <c:v>66.231155778894461</c:v>
                </c:pt>
                <c:pt idx="7">
                  <c:v>120.49861495844874</c:v>
                </c:pt>
                <c:pt idx="8">
                  <c:v>248.98373983739839</c:v>
                </c:pt>
                <c:pt idx="9">
                  <c:v>423.62637362637361</c:v>
                </c:pt>
                <c:pt idx="10">
                  <c:v>687.25</c:v>
                </c:pt>
                <c:pt idx="11">
                  <c:v>994.73684210526324</c:v>
                </c:pt>
                <c:pt idx="12">
                  <c:v>1409.1925465838508</c:v>
                </c:pt>
                <c:pt idx="13">
                  <c:v>1758.5365853658536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62-40EE-AD7A-B4DD4D80175B}"/>
            </c:ext>
          </c:extLst>
        </c:ser>
        <c:ser>
          <c:idx val="15"/>
          <c:order val="15"/>
          <c:tx>
            <c:v>INT1-17</c:v>
          </c:tx>
          <c:spPr>
            <a:ln w="12700">
              <a:solidFill>
                <a:srgbClr val="4500C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REE!$C$17:$P$17</c:f>
              <c:numCache>
                <c:formatCode>General</c:formatCode>
                <c:ptCount val="14"/>
                <c:pt idx="0">
                  <c:v>733152.86919831228</c:v>
                </c:pt>
                <c:pt idx="1">
                  <c:v>1009478.189233279</c:v>
                </c:pt>
                <c:pt idx="2">
                  <c:v>1051280.4956896552</c:v>
                </c:pt>
                <c:pt idx="3">
                  <c:v>985456.91466083145</c:v>
                </c:pt>
                <c:pt idx="4">
                  <c:v>671817.29729729739</c:v>
                </c:pt>
                <c:pt idx="5">
                  <c:v>327236.41207815276</c:v>
                </c:pt>
                <c:pt idx="6">
                  <c:v>424208.24120603013</c:v>
                </c:pt>
                <c:pt idx="7">
                  <c:v>345596.39889196679</c:v>
                </c:pt>
                <c:pt idx="8">
                  <c:v>310998.49593495938</c:v>
                </c:pt>
                <c:pt idx="9">
                  <c:v>266702.19780219777</c:v>
                </c:pt>
                <c:pt idx="10">
                  <c:v>235485.18749999997</c:v>
                </c:pt>
                <c:pt idx="11">
                  <c:v>195600.80971659921</c:v>
                </c:pt>
                <c:pt idx="12">
                  <c:v>174010.49689440994</c:v>
                </c:pt>
                <c:pt idx="13">
                  <c:v>130548.78048780488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62-40EE-AD7A-B4DD4D80175B}"/>
            </c:ext>
          </c:extLst>
        </c:ser>
        <c:ser>
          <c:idx val="16"/>
          <c:order val="16"/>
          <c:tx>
            <c:v>INT1-18C</c:v>
          </c:tx>
          <c:spPr>
            <a:ln w="12700">
              <a:solidFill>
                <a:srgbClr val="499A7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REE!$C$18:$P$18</c:f>
              <c:numCache>
                <c:formatCode>General</c:formatCode>
                <c:ptCount val="14"/>
                <c:pt idx="0">
                  <c:v>2.0253164556962027</c:v>
                </c:pt>
                <c:pt idx="1">
                  <c:v>28.221859706362157</c:v>
                </c:pt>
                <c:pt idx="2">
                  <c:v>3.0495689655172411</c:v>
                </c:pt>
                <c:pt idx="3">
                  <c:v>8.8402625820568925</c:v>
                </c:pt>
                <c:pt idx="4">
                  <c:v>44.594594594594597</c:v>
                </c:pt>
                <c:pt idx="5">
                  <c:v>17.81527531083481</c:v>
                </c:pt>
                <c:pt idx="6">
                  <c:v>158.79396984924622</c:v>
                </c:pt>
                <c:pt idx="7">
                  <c:v>266.7590027700831</c:v>
                </c:pt>
                <c:pt idx="8">
                  <c:v>476.3821138211382</c:v>
                </c:pt>
                <c:pt idx="9">
                  <c:v>797.61904761904748</c:v>
                </c:pt>
                <c:pt idx="10">
                  <c:v>1180.625</c:v>
                </c:pt>
                <c:pt idx="11">
                  <c:v>1481.3765182186237</c:v>
                </c:pt>
                <c:pt idx="12">
                  <c:v>2000</c:v>
                </c:pt>
                <c:pt idx="13">
                  <c:v>2452.439024390244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62-40EE-AD7A-B4DD4D80175B}"/>
            </c:ext>
          </c:extLst>
        </c:ser>
        <c:ser>
          <c:idx val="17"/>
          <c:order val="17"/>
          <c:tx>
            <c:v>INT1-18R</c:v>
          </c:tx>
          <c:spPr>
            <a:ln w="12700">
              <a:solidFill>
                <a:srgbClr val="4E341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REE!$C$19:$P$19</c:f>
              <c:numCache>
                <c:formatCode>General</c:formatCode>
                <c:ptCount val="14"/>
                <c:pt idx="0">
                  <c:v>0.99578059071729963</c:v>
                </c:pt>
                <c:pt idx="1">
                  <c:v>23.034257748776508</c:v>
                </c:pt>
                <c:pt idx="2">
                  <c:v>1.1045258620689655</c:v>
                </c:pt>
                <c:pt idx="3">
                  <c:v>3.3085339168490151</c:v>
                </c:pt>
                <c:pt idx="4">
                  <c:v>21.013513513513512</c:v>
                </c:pt>
                <c:pt idx="5">
                  <c:v>7.8685612788632326</c:v>
                </c:pt>
                <c:pt idx="6">
                  <c:v>84.120603015075361</c:v>
                </c:pt>
                <c:pt idx="7">
                  <c:v>151.52354570637118</c:v>
                </c:pt>
                <c:pt idx="8">
                  <c:v>291.30081300813009</c:v>
                </c:pt>
                <c:pt idx="9">
                  <c:v>497.80219780219778</c:v>
                </c:pt>
                <c:pt idx="10">
                  <c:v>779.625</c:v>
                </c:pt>
                <c:pt idx="11">
                  <c:v>1038.0566801619434</c:v>
                </c:pt>
                <c:pt idx="12">
                  <c:v>1429.1925465838508</c:v>
                </c:pt>
                <c:pt idx="13">
                  <c:v>1787.8048780487804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62-40EE-AD7A-B4DD4D80175B}"/>
            </c:ext>
          </c:extLst>
        </c:ser>
        <c:ser>
          <c:idx val="18"/>
          <c:order val="18"/>
          <c:tx>
            <c:v>INT1-19</c:v>
          </c:tx>
          <c:spPr>
            <a:ln w="12700">
              <a:solidFill>
                <a:srgbClr val="52CDB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REE!$C$20:$P$20</c:f>
              <c:numCache>
                <c:formatCode>General</c:formatCode>
                <c:ptCount val="14"/>
                <c:pt idx="0">
                  <c:v>18.565400843881857</c:v>
                </c:pt>
                <c:pt idx="1">
                  <c:v>81.696574225122347</c:v>
                </c:pt>
                <c:pt idx="2">
                  <c:v>15.129310344827587</c:v>
                </c:pt>
                <c:pt idx="3">
                  <c:v>16.805251641137854</c:v>
                </c:pt>
                <c:pt idx="4">
                  <c:v>36.148648648648646</c:v>
                </c:pt>
                <c:pt idx="5">
                  <c:v>42.770870337477795</c:v>
                </c:pt>
                <c:pt idx="6">
                  <c:v>117.33668341708542</c:v>
                </c:pt>
                <c:pt idx="7">
                  <c:v>205.26315789473685</c:v>
                </c:pt>
                <c:pt idx="8">
                  <c:v>371.58536585365852</c:v>
                </c:pt>
                <c:pt idx="9">
                  <c:v>635.8974358974358</c:v>
                </c:pt>
                <c:pt idx="10">
                  <c:v>1034.375</c:v>
                </c:pt>
                <c:pt idx="11">
                  <c:v>1505.2631578947369</c:v>
                </c:pt>
                <c:pt idx="12">
                  <c:v>2299.9378881987577</c:v>
                </c:pt>
                <c:pt idx="13">
                  <c:v>3184.9593495934955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62-40EE-AD7A-B4DD4D80175B}"/>
            </c:ext>
          </c:extLst>
        </c:ser>
        <c:ser>
          <c:idx val="19"/>
          <c:order val="19"/>
          <c:tx>
            <c:v>INT1-20</c:v>
          </c:tx>
          <c:spPr>
            <a:ln w="12700">
              <a:solidFill>
                <a:srgbClr val="57676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REE!$C$21:$P$21</c:f>
              <c:numCache>
                <c:formatCode>General</c:formatCode>
                <c:ptCount val="14"/>
                <c:pt idx="0">
                  <c:v>7.9324894514767944E-2</c:v>
                </c:pt>
                <c:pt idx="1">
                  <c:v>24.208809135399672</c:v>
                </c:pt>
                <c:pt idx="2">
                  <c:v>0.92780172413793105</c:v>
                </c:pt>
                <c:pt idx="3">
                  <c:v>3.7133479212253828</c:v>
                </c:pt>
                <c:pt idx="4">
                  <c:v>24.054054054054056</c:v>
                </c:pt>
                <c:pt idx="5">
                  <c:v>13.872113676731793</c:v>
                </c:pt>
                <c:pt idx="6">
                  <c:v>99.2964824120603</c:v>
                </c:pt>
                <c:pt idx="7">
                  <c:v>194.45983379501385</c:v>
                </c:pt>
                <c:pt idx="8">
                  <c:v>398.2520325203252</c:v>
                </c:pt>
                <c:pt idx="9">
                  <c:v>735.71428571428567</c:v>
                </c:pt>
                <c:pt idx="10">
                  <c:v>1255.375</c:v>
                </c:pt>
                <c:pt idx="11">
                  <c:v>1801.2145748987855</c:v>
                </c:pt>
                <c:pt idx="12">
                  <c:v>2706.8322981366459</c:v>
                </c:pt>
                <c:pt idx="13">
                  <c:v>3713.4146341463411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62-40EE-AD7A-B4DD4D80175B}"/>
            </c:ext>
          </c:extLst>
        </c:ser>
        <c:ser>
          <c:idx val="20"/>
          <c:order val="20"/>
          <c:tx>
            <c:v>INT1-21C</c:v>
          </c:tx>
          <c:spPr>
            <a:ln w="12700">
              <a:solidFill>
                <a:srgbClr val="5C010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REE!$C$22:$P$22</c:f>
              <c:numCache>
                <c:formatCode>General</c:formatCode>
                <c:ptCount val="14"/>
                <c:pt idx="0">
                  <c:v>44.430379746835442</c:v>
                </c:pt>
                <c:pt idx="1">
                  <c:v>73.295269168026095</c:v>
                </c:pt>
                <c:pt idx="2">
                  <c:v>35.452586206896555</c:v>
                </c:pt>
                <c:pt idx="3">
                  <c:v>37.724288840262574</c:v>
                </c:pt>
                <c:pt idx="4">
                  <c:v>74.256756756756758</c:v>
                </c:pt>
                <c:pt idx="5">
                  <c:v>44.085257548845469</c:v>
                </c:pt>
                <c:pt idx="6">
                  <c:v>179.2462311557789</c:v>
                </c:pt>
                <c:pt idx="7">
                  <c:v>265.09695290858724</c:v>
                </c:pt>
                <c:pt idx="8">
                  <c:v>426.7479674796748</c:v>
                </c:pt>
                <c:pt idx="9">
                  <c:v>649.084249084249</c:v>
                </c:pt>
                <c:pt idx="10">
                  <c:v>939.56250000000011</c:v>
                </c:pt>
                <c:pt idx="11">
                  <c:v>1191.0931174089069</c:v>
                </c:pt>
                <c:pt idx="12">
                  <c:v>1616.7080745341616</c:v>
                </c:pt>
                <c:pt idx="13">
                  <c:v>1995.9349593495936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62-40EE-AD7A-B4DD4D80175B}"/>
            </c:ext>
          </c:extLst>
        </c:ser>
        <c:ser>
          <c:idx val="21"/>
          <c:order val="21"/>
          <c:tx>
            <c:v>INT1-21RI</c:v>
          </c:tx>
          <c:spPr>
            <a:ln w="12700">
              <a:solidFill>
                <a:srgbClr val="609AB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REE!$C$23:$P$23</c:f>
              <c:numCache>
                <c:formatCode>General</c:formatCode>
                <c:ptCount val="14"/>
                <c:pt idx="0">
                  <c:v>33.333333333333336</c:v>
                </c:pt>
                <c:pt idx="1">
                  <c:v>76.199021207177822</c:v>
                </c:pt>
                <c:pt idx="2">
                  <c:v>39.762931034482762</c:v>
                </c:pt>
                <c:pt idx="3">
                  <c:v>44.923413566739605</c:v>
                </c:pt>
                <c:pt idx="4">
                  <c:v>61.216216216216225</c:v>
                </c:pt>
                <c:pt idx="5">
                  <c:v>51.154529307282409</c:v>
                </c:pt>
                <c:pt idx="6">
                  <c:v>98.844221105527637</c:v>
                </c:pt>
                <c:pt idx="7">
                  <c:v>145.42936288088643</c:v>
                </c:pt>
                <c:pt idx="8">
                  <c:v>245.9349593495935</c:v>
                </c:pt>
                <c:pt idx="9">
                  <c:v>403.66300366300362</c:v>
                </c:pt>
                <c:pt idx="10">
                  <c:v>637.375</c:v>
                </c:pt>
                <c:pt idx="11">
                  <c:v>893.9271255060728</c:v>
                </c:pt>
                <c:pt idx="12">
                  <c:v>1301.9254658385094</c:v>
                </c:pt>
                <c:pt idx="13">
                  <c:v>1682.520325203252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62-40EE-AD7A-B4DD4D80175B}"/>
            </c:ext>
          </c:extLst>
        </c:ser>
        <c:ser>
          <c:idx val="22"/>
          <c:order val="22"/>
          <c:tx>
            <c:v>INT1-22C</c:v>
          </c:tx>
          <c:spPr>
            <a:ln w="12700">
              <a:solidFill>
                <a:srgbClr val="65345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REE!$C$24:$P$24</c:f>
              <c:numCache>
                <c:formatCode>General</c:formatCode>
                <c:ptCount val="14"/>
                <c:pt idx="0">
                  <c:v>2.1223628691983123</c:v>
                </c:pt>
                <c:pt idx="1">
                  <c:v>14.257748776508972</c:v>
                </c:pt>
                <c:pt idx="2">
                  <c:v>5.5711206896551726</c:v>
                </c:pt>
                <c:pt idx="3">
                  <c:v>7.3085339168490151</c:v>
                </c:pt>
                <c:pt idx="4">
                  <c:v>16.351351351351351</c:v>
                </c:pt>
                <c:pt idx="5">
                  <c:v>12.433392539964474</c:v>
                </c:pt>
                <c:pt idx="6">
                  <c:v>36.482412060301506</c:v>
                </c:pt>
                <c:pt idx="7">
                  <c:v>62.18836565096953</c:v>
                </c:pt>
                <c:pt idx="8">
                  <c:v>113.04878048780488</c:v>
                </c:pt>
                <c:pt idx="9">
                  <c:v>205.86080586080587</c:v>
                </c:pt>
                <c:pt idx="10">
                  <c:v>364</c:v>
                </c:pt>
                <c:pt idx="11">
                  <c:v>565.18218623481789</c:v>
                </c:pt>
                <c:pt idx="12">
                  <c:v>972.73291925465844</c:v>
                </c:pt>
                <c:pt idx="13">
                  <c:v>1673.1707317073169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62-40EE-AD7A-B4DD4D80175B}"/>
            </c:ext>
          </c:extLst>
        </c:ser>
        <c:ser>
          <c:idx val="23"/>
          <c:order val="23"/>
          <c:tx>
            <c:v>INT1-22R</c:v>
          </c:tx>
          <c:spPr>
            <a:ln w="12700">
              <a:solidFill>
                <a:srgbClr val="69CE0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REE!$C$25:$P$25</c:f>
              <c:numCache>
                <c:formatCode>General</c:formatCode>
                <c:ptCount val="14"/>
                <c:pt idx="0">
                  <c:v>35.822784810126585</c:v>
                </c:pt>
                <c:pt idx="1">
                  <c:v>91.973898858075046</c:v>
                </c:pt>
                <c:pt idx="2">
                  <c:v>93.642241379310349</c:v>
                </c:pt>
                <c:pt idx="3">
                  <c:v>102.73522975929978</c:v>
                </c:pt>
                <c:pt idx="4">
                  <c:v>137.02702702702703</c:v>
                </c:pt>
                <c:pt idx="5">
                  <c:v>168.02841918294851</c:v>
                </c:pt>
                <c:pt idx="6">
                  <c:v>192.51256281407035</c:v>
                </c:pt>
                <c:pt idx="7">
                  <c:v>263.98891966758998</c:v>
                </c:pt>
                <c:pt idx="8">
                  <c:v>405.60975609756099</c:v>
                </c:pt>
                <c:pt idx="9">
                  <c:v>623.62637362637349</c:v>
                </c:pt>
                <c:pt idx="10">
                  <c:v>921.5</c:v>
                </c:pt>
                <c:pt idx="11">
                  <c:v>1246.1538461538462</c:v>
                </c:pt>
                <c:pt idx="12">
                  <c:v>1839.6273291925465</c:v>
                </c:pt>
                <c:pt idx="13">
                  <c:v>2556.9105691056911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62-40EE-AD7A-B4DD4D80175B}"/>
            </c:ext>
          </c:extLst>
        </c:ser>
        <c:ser>
          <c:idx val="24"/>
          <c:order val="24"/>
          <c:tx>
            <c:v>INT1-23</c:v>
          </c:tx>
          <c:spPr>
            <a:ln w="12700">
              <a:solidFill>
                <a:srgbClr val="6E67A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REE!$C$26:$P$26</c:f>
              <c:numCache>
                <c:formatCode>General</c:formatCode>
                <c:ptCount val="14"/>
                <c:pt idx="0">
                  <c:v>110.21097046413503</c:v>
                </c:pt>
                <c:pt idx="1">
                  <c:v>141.51712887438825</c:v>
                </c:pt>
                <c:pt idx="2">
                  <c:v>144.61206896551724</c:v>
                </c:pt>
                <c:pt idx="3">
                  <c:v>145.054704595186</c:v>
                </c:pt>
                <c:pt idx="4">
                  <c:v>134.93243243243242</c:v>
                </c:pt>
                <c:pt idx="5">
                  <c:v>336.94493783303727</c:v>
                </c:pt>
                <c:pt idx="6">
                  <c:v>132.7638190954774</c:v>
                </c:pt>
                <c:pt idx="7">
                  <c:v>168.97506925207756</c:v>
                </c:pt>
                <c:pt idx="8">
                  <c:v>282.5609756097561</c:v>
                </c:pt>
                <c:pt idx="9">
                  <c:v>474.17582417582418</c:v>
                </c:pt>
                <c:pt idx="10">
                  <c:v>795.125</c:v>
                </c:pt>
                <c:pt idx="11">
                  <c:v>1247.7732793522268</c:v>
                </c:pt>
                <c:pt idx="12">
                  <c:v>1992.4223602484469</c:v>
                </c:pt>
                <c:pt idx="13">
                  <c:v>2675.6097560975609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62-40EE-AD7A-B4DD4D80175B}"/>
            </c:ext>
          </c:extLst>
        </c:ser>
        <c:ser>
          <c:idx val="25"/>
          <c:order val="25"/>
          <c:tx>
            <c:v>INT1-23R</c:v>
          </c:tx>
          <c:spPr>
            <a:ln w="12700">
              <a:solidFill>
                <a:srgbClr val="73014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REE!$C$27:$P$27</c:f>
              <c:numCache>
                <c:formatCode>General</c:formatCode>
                <c:ptCount val="14"/>
                <c:pt idx="0">
                  <c:v>1.7932489451476794</c:v>
                </c:pt>
                <c:pt idx="1">
                  <c:v>28.597063621533444</c:v>
                </c:pt>
                <c:pt idx="2">
                  <c:v>4.3426724137931041</c:v>
                </c:pt>
                <c:pt idx="3">
                  <c:v>6.7177242888402624</c:v>
                </c:pt>
                <c:pt idx="4">
                  <c:v>28.378378378378383</c:v>
                </c:pt>
                <c:pt idx="5">
                  <c:v>8.7921847246891645</c:v>
                </c:pt>
                <c:pt idx="6">
                  <c:v>81.859296482412049</c:v>
                </c:pt>
                <c:pt idx="7">
                  <c:v>120.22160664819944</c:v>
                </c:pt>
                <c:pt idx="8">
                  <c:v>178.65853658536588</c:v>
                </c:pt>
                <c:pt idx="9">
                  <c:v>257.14285714285711</c:v>
                </c:pt>
                <c:pt idx="10">
                  <c:v>352.6875</c:v>
                </c:pt>
                <c:pt idx="11">
                  <c:v>435.22267206477733</c:v>
                </c:pt>
                <c:pt idx="12">
                  <c:v>590.62111801242236</c:v>
                </c:pt>
                <c:pt idx="13">
                  <c:v>718.29268292682934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62-40EE-AD7A-B4DD4D80175B}"/>
            </c:ext>
          </c:extLst>
        </c:ser>
        <c:ser>
          <c:idx val="26"/>
          <c:order val="26"/>
          <c:tx>
            <c:v>INT1-24C</c:v>
          </c:tx>
          <c:spPr>
            <a:ln w="12700">
              <a:solidFill>
                <a:srgbClr val="779AF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REE!$C$28:$P$28</c:f>
              <c:numCache>
                <c:formatCode>General</c:formatCode>
                <c:ptCount val="14"/>
                <c:pt idx="0">
                  <c:v>196.11814345991561</c:v>
                </c:pt>
                <c:pt idx="1">
                  <c:v>342.43066884176181</c:v>
                </c:pt>
                <c:pt idx="2">
                  <c:v>381.78879310344831</c:v>
                </c:pt>
                <c:pt idx="3">
                  <c:v>359.78118161925596</c:v>
                </c:pt>
                <c:pt idx="4">
                  <c:v>430.60810810810813</c:v>
                </c:pt>
                <c:pt idx="5">
                  <c:v>223.62344582593249</c:v>
                </c:pt>
                <c:pt idx="6">
                  <c:v>525.1758793969849</c:v>
                </c:pt>
                <c:pt idx="7">
                  <c:v>650.69252077562328</c:v>
                </c:pt>
                <c:pt idx="8">
                  <c:v>916.26016260162601</c:v>
                </c:pt>
                <c:pt idx="9">
                  <c:v>1249.084249084249</c:v>
                </c:pt>
                <c:pt idx="10">
                  <c:v>1693</c:v>
                </c:pt>
                <c:pt idx="11">
                  <c:v>2108.9068825910931</c:v>
                </c:pt>
                <c:pt idx="12">
                  <c:v>2873.0434782608695</c:v>
                </c:pt>
                <c:pt idx="13">
                  <c:v>3380.4878048780488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62-40EE-AD7A-B4DD4D80175B}"/>
            </c:ext>
          </c:extLst>
        </c:ser>
        <c:ser>
          <c:idx val="27"/>
          <c:order val="27"/>
          <c:tx>
            <c:v>INT1-24R</c:v>
          </c:tx>
          <c:spPr>
            <a:ln w="12700">
              <a:solidFill>
                <a:srgbClr val="7C349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REE!$C$29:$P$29</c:f>
              <c:numCache>
                <c:formatCode>General</c:formatCode>
                <c:ptCount val="14"/>
                <c:pt idx="0">
                  <c:v>53.080168776371309</c:v>
                </c:pt>
                <c:pt idx="1">
                  <c:v>112.12071778140294</c:v>
                </c:pt>
                <c:pt idx="2">
                  <c:v>111.20689655172414</c:v>
                </c:pt>
                <c:pt idx="3">
                  <c:v>119.16849015317287</c:v>
                </c:pt>
                <c:pt idx="4">
                  <c:v>165.54054054054055</c:v>
                </c:pt>
                <c:pt idx="5">
                  <c:v>99.289520426287737</c:v>
                </c:pt>
                <c:pt idx="6">
                  <c:v>225.37688442211055</c:v>
                </c:pt>
                <c:pt idx="7">
                  <c:v>290.02770083102496</c:v>
                </c:pt>
                <c:pt idx="8">
                  <c:v>434.02439024390242</c:v>
                </c:pt>
                <c:pt idx="9">
                  <c:v>630.95238095238096</c:v>
                </c:pt>
                <c:pt idx="10">
                  <c:v>917.62499999999989</c:v>
                </c:pt>
                <c:pt idx="11">
                  <c:v>1222.6720647773279</c:v>
                </c:pt>
                <c:pt idx="12">
                  <c:v>1692.6086956521738</c:v>
                </c:pt>
                <c:pt idx="13">
                  <c:v>2129.268292682927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62-40EE-AD7A-B4DD4D80175B}"/>
            </c:ext>
          </c:extLst>
        </c:ser>
        <c:ser>
          <c:idx val="28"/>
          <c:order val="28"/>
          <c:tx>
            <c:v>INT1-25C</c:v>
          </c:tx>
          <c:spPr>
            <a:ln w="12700">
              <a:solidFill>
                <a:srgbClr val="80CE4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REE!$C$30:$P$30</c:f>
              <c:numCache>
                <c:formatCode>General</c:formatCode>
                <c:ptCount val="14"/>
                <c:pt idx="0">
                  <c:v>7.590717299578059</c:v>
                </c:pt>
                <c:pt idx="1">
                  <c:v>39.445350734094617</c:v>
                </c:pt>
                <c:pt idx="2">
                  <c:v>17.370689655172416</c:v>
                </c:pt>
                <c:pt idx="3">
                  <c:v>18.927789934354486</c:v>
                </c:pt>
                <c:pt idx="4">
                  <c:v>32.972972972972975</c:v>
                </c:pt>
                <c:pt idx="5">
                  <c:v>30.24866785079929</c:v>
                </c:pt>
                <c:pt idx="6">
                  <c:v>72.1608040201005</c:v>
                </c:pt>
                <c:pt idx="7">
                  <c:v>107.4792243767313</c:v>
                </c:pt>
                <c:pt idx="8">
                  <c:v>164.47154471544715</c:v>
                </c:pt>
                <c:pt idx="9">
                  <c:v>252.014652014652</c:v>
                </c:pt>
                <c:pt idx="10">
                  <c:v>362.9375</c:v>
                </c:pt>
                <c:pt idx="11">
                  <c:v>485.42510121457491</c:v>
                </c:pt>
                <c:pt idx="12">
                  <c:v>701.05590062111798</c:v>
                </c:pt>
                <c:pt idx="13">
                  <c:v>923.17073170731715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62-40EE-AD7A-B4DD4D80175B}"/>
            </c:ext>
          </c:extLst>
        </c:ser>
        <c:ser>
          <c:idx val="29"/>
          <c:order val="29"/>
          <c:tx>
            <c:v>INT1-25R</c:v>
          </c:tx>
          <c:spPr>
            <a:ln w="12700">
              <a:solidFill>
                <a:srgbClr val="8567E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REE!$C$31:$P$31</c:f>
              <c:numCache>
                <c:formatCode>General</c:formatCode>
                <c:ptCount val="14"/>
                <c:pt idx="0">
                  <c:v>1.7974683544303798</c:v>
                </c:pt>
                <c:pt idx="1">
                  <c:v>26.818923327895597</c:v>
                </c:pt>
                <c:pt idx="2">
                  <c:v>3.9762931034482762</c:v>
                </c:pt>
                <c:pt idx="3">
                  <c:v>5.3391684901531722</c:v>
                </c:pt>
                <c:pt idx="4">
                  <c:v>15.135135135135137</c:v>
                </c:pt>
                <c:pt idx="5">
                  <c:v>15.772646536412077</c:v>
                </c:pt>
                <c:pt idx="6">
                  <c:v>40.050251256281406</c:v>
                </c:pt>
                <c:pt idx="7">
                  <c:v>62.49307479224376</c:v>
                </c:pt>
                <c:pt idx="8">
                  <c:v>98.617886178861795</c:v>
                </c:pt>
                <c:pt idx="9">
                  <c:v>150.36630036630038</c:v>
                </c:pt>
                <c:pt idx="10">
                  <c:v>219.375</c:v>
                </c:pt>
                <c:pt idx="11">
                  <c:v>300</c:v>
                </c:pt>
                <c:pt idx="12">
                  <c:v>430</c:v>
                </c:pt>
                <c:pt idx="13">
                  <c:v>558.130081300813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62-40EE-AD7A-B4DD4D80175B}"/>
            </c:ext>
          </c:extLst>
        </c:ser>
        <c:ser>
          <c:idx val="30"/>
          <c:order val="30"/>
          <c:tx>
            <c:v>INT1-26</c:v>
          </c:tx>
          <c:spPr>
            <a:ln w="12700">
              <a:solidFill>
                <a:srgbClr val="8A019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REE!$C$32:$P$32</c:f>
              <c:numCache>
                <c:formatCode>General</c:formatCode>
                <c:ptCount val="14"/>
                <c:pt idx="0">
                  <c:v>19.240506329113924</c:v>
                </c:pt>
                <c:pt idx="1">
                  <c:v>76.003262642740623</c:v>
                </c:pt>
                <c:pt idx="2">
                  <c:v>14.0625</c:v>
                </c:pt>
                <c:pt idx="3">
                  <c:v>15.36105032822757</c:v>
                </c:pt>
                <c:pt idx="4">
                  <c:v>16.756756756756758</c:v>
                </c:pt>
                <c:pt idx="5">
                  <c:v>85.968028419182943</c:v>
                </c:pt>
                <c:pt idx="6">
                  <c:v>39.497487437185931</c:v>
                </c:pt>
                <c:pt idx="7">
                  <c:v>78.559556786703595</c:v>
                </c:pt>
                <c:pt idx="8">
                  <c:v>173.3739837398374</c:v>
                </c:pt>
                <c:pt idx="9">
                  <c:v>365.56776556776555</c:v>
                </c:pt>
                <c:pt idx="10">
                  <c:v>723.25</c:v>
                </c:pt>
                <c:pt idx="11">
                  <c:v>1221.4574898785427</c:v>
                </c:pt>
                <c:pt idx="12">
                  <c:v>2028.695652173913</c:v>
                </c:pt>
                <c:pt idx="13">
                  <c:v>2979.6747967479673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62-40EE-AD7A-B4DD4D80175B}"/>
            </c:ext>
          </c:extLst>
        </c:ser>
        <c:ser>
          <c:idx val="31"/>
          <c:order val="31"/>
          <c:tx>
            <c:v>INT1-27</c:v>
          </c:tx>
          <c:spPr>
            <a:ln w="12700">
              <a:solidFill>
                <a:srgbClr val="8E9B3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REE!$C$33:$P$33</c:f>
              <c:numCache>
                <c:formatCode>General</c:formatCode>
                <c:ptCount val="14"/>
                <c:pt idx="0">
                  <c:v>8.6329113924050631</c:v>
                </c:pt>
                <c:pt idx="1">
                  <c:v>38.401305057096245</c:v>
                </c:pt>
                <c:pt idx="2">
                  <c:v>17.241379310344829</c:v>
                </c:pt>
                <c:pt idx="3">
                  <c:v>24.420131291028447</c:v>
                </c:pt>
                <c:pt idx="4">
                  <c:v>51.081081081081081</c:v>
                </c:pt>
                <c:pt idx="5">
                  <c:v>37.4955595026643</c:v>
                </c:pt>
                <c:pt idx="6">
                  <c:v>110.7035175879397</c:v>
                </c:pt>
                <c:pt idx="7">
                  <c:v>161.49584487534625</c:v>
                </c:pt>
                <c:pt idx="8">
                  <c:v>270.08130081300811</c:v>
                </c:pt>
                <c:pt idx="9">
                  <c:v>445.970695970696</c:v>
                </c:pt>
                <c:pt idx="10">
                  <c:v>709.0625</c:v>
                </c:pt>
                <c:pt idx="11">
                  <c:v>1057.8947368421052</c:v>
                </c:pt>
                <c:pt idx="12">
                  <c:v>1671.4906832298136</c:v>
                </c:pt>
                <c:pt idx="13">
                  <c:v>2434.5528455284552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A62-40EE-AD7A-B4DD4D80175B}"/>
            </c:ext>
          </c:extLst>
        </c:ser>
        <c:ser>
          <c:idx val="32"/>
          <c:order val="32"/>
          <c:tx>
            <c:v>INT1-28</c:v>
          </c:tx>
          <c:spPr>
            <a:ln w="12700">
              <a:solidFill>
                <a:srgbClr val="9334E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REE!$C$34:$P$34</c:f>
              <c:numCache>
                <c:formatCode>General</c:formatCode>
                <c:ptCount val="14"/>
                <c:pt idx="0">
                  <c:v>7.7130801687763721</c:v>
                </c:pt>
                <c:pt idx="1">
                  <c:v>26.900489396411089</c:v>
                </c:pt>
                <c:pt idx="2">
                  <c:v>8.4590517241379324</c:v>
                </c:pt>
                <c:pt idx="3">
                  <c:v>10.481400437636761</c:v>
                </c:pt>
                <c:pt idx="4">
                  <c:v>29.864864864864867</c:v>
                </c:pt>
                <c:pt idx="5">
                  <c:v>8.8277087033747783</c:v>
                </c:pt>
                <c:pt idx="6">
                  <c:v>94.874371859296474</c:v>
                </c:pt>
                <c:pt idx="7">
                  <c:v>158.17174515235456</c:v>
                </c:pt>
                <c:pt idx="8">
                  <c:v>296.7479674796748</c:v>
                </c:pt>
                <c:pt idx="9">
                  <c:v>502.38095238095235</c:v>
                </c:pt>
                <c:pt idx="10">
                  <c:v>753.3125</c:v>
                </c:pt>
                <c:pt idx="11">
                  <c:v>1016.5991902834008</c:v>
                </c:pt>
                <c:pt idx="12">
                  <c:v>1425.4658385093167</c:v>
                </c:pt>
                <c:pt idx="13">
                  <c:v>1773.1707317073169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A62-40EE-AD7A-B4DD4D80175B}"/>
            </c:ext>
          </c:extLst>
        </c:ser>
        <c:ser>
          <c:idx val="33"/>
          <c:order val="33"/>
          <c:tx>
            <c:v>INT1-29</c:v>
          </c:tx>
          <c:spPr>
            <a:ln w="12700">
              <a:solidFill>
                <a:srgbClr val="97CE8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REE!$C$35:$P$35</c:f>
              <c:numCache>
                <c:formatCode>General</c:formatCode>
                <c:ptCount val="14"/>
                <c:pt idx="0">
                  <c:v>1.0886075949367089</c:v>
                </c:pt>
                <c:pt idx="1">
                  <c:v>74.192495921696576</c:v>
                </c:pt>
                <c:pt idx="2">
                  <c:v>3.3943965517241383</c:v>
                </c:pt>
                <c:pt idx="3">
                  <c:v>9.62800875273523</c:v>
                </c:pt>
                <c:pt idx="4">
                  <c:v>46.824324324324323</c:v>
                </c:pt>
                <c:pt idx="5">
                  <c:v>31.474245115452931</c:v>
                </c:pt>
                <c:pt idx="6">
                  <c:v>181.75879396984925</c:v>
                </c:pt>
                <c:pt idx="7">
                  <c:v>325.76177285318556</c:v>
                </c:pt>
                <c:pt idx="8">
                  <c:v>620.16260162601623</c:v>
                </c:pt>
                <c:pt idx="9">
                  <c:v>1080.5860805860805</c:v>
                </c:pt>
                <c:pt idx="10">
                  <c:v>1761.4999999999998</c:v>
                </c:pt>
                <c:pt idx="11">
                  <c:v>2452.2267206477732</c:v>
                </c:pt>
                <c:pt idx="12">
                  <c:v>3629.9999999999995</c:v>
                </c:pt>
                <c:pt idx="13">
                  <c:v>4724.3902439024387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A62-40EE-AD7A-B4DD4D80175B}"/>
            </c:ext>
          </c:extLst>
        </c:ser>
        <c:ser>
          <c:idx val="34"/>
          <c:order val="34"/>
          <c:tx>
            <c:v>INT1-30</c:v>
          </c:tx>
          <c:spPr>
            <a:ln w="12700">
              <a:solidFill>
                <a:srgbClr val="9C682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REE!$C$36:$P$36</c:f>
              <c:numCache>
                <c:formatCode>General</c:formatCode>
                <c:ptCount val="14"/>
                <c:pt idx="0">
                  <c:v>0.61603375527426163</c:v>
                </c:pt>
                <c:pt idx="1">
                  <c:v>14.290375203915172</c:v>
                </c:pt>
                <c:pt idx="2">
                  <c:v>1.7349137931034484</c:v>
                </c:pt>
                <c:pt idx="3">
                  <c:v>4.6827133479212257</c:v>
                </c:pt>
                <c:pt idx="4">
                  <c:v>22.567567567567568</c:v>
                </c:pt>
                <c:pt idx="5">
                  <c:v>4.2628774422735338</c:v>
                </c:pt>
                <c:pt idx="6">
                  <c:v>83.819095477386924</c:v>
                </c:pt>
                <c:pt idx="7">
                  <c:v>154.84764542936287</c:v>
                </c:pt>
                <c:pt idx="8">
                  <c:v>288.29268292682929</c:v>
                </c:pt>
                <c:pt idx="9">
                  <c:v>487.36263736263732</c:v>
                </c:pt>
                <c:pt idx="10">
                  <c:v>758.5625</c:v>
                </c:pt>
                <c:pt idx="11">
                  <c:v>1017.4089068825911</c:v>
                </c:pt>
                <c:pt idx="12">
                  <c:v>1432.1739130434783</c:v>
                </c:pt>
                <c:pt idx="13">
                  <c:v>1813.0081300813008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A62-40EE-AD7A-B4DD4D80175B}"/>
            </c:ext>
          </c:extLst>
        </c:ser>
        <c:ser>
          <c:idx val="35"/>
          <c:order val="35"/>
          <c:tx>
            <c:v>INT1-31</c:v>
          </c:tx>
          <c:spPr>
            <a:ln w="12700">
              <a:solidFill>
                <a:srgbClr val="A101D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REE!$C$37:$P$37</c:f>
              <c:numCache>
                <c:formatCode>General</c:formatCode>
                <c:ptCount val="14"/>
                <c:pt idx="0">
                  <c:v>18.270042194092827</c:v>
                </c:pt>
                <c:pt idx="1">
                  <c:v>47.29200652528548</c:v>
                </c:pt>
                <c:pt idx="2">
                  <c:v>20.538793103448278</c:v>
                </c:pt>
                <c:pt idx="3">
                  <c:v>21.947483588621441</c:v>
                </c:pt>
                <c:pt idx="4">
                  <c:v>35.202702702702702</c:v>
                </c:pt>
                <c:pt idx="5">
                  <c:v>12.362344582593249</c:v>
                </c:pt>
                <c:pt idx="6">
                  <c:v>89.547738693467338</c:v>
                </c:pt>
                <c:pt idx="7">
                  <c:v>166.4819944598338</c:v>
                </c:pt>
                <c:pt idx="8">
                  <c:v>309.51219512195121</c:v>
                </c:pt>
                <c:pt idx="9">
                  <c:v>526.00732600732601</c:v>
                </c:pt>
                <c:pt idx="10">
                  <c:v>822.1875</c:v>
                </c:pt>
                <c:pt idx="11">
                  <c:v>1107.2874493927127</c:v>
                </c:pt>
                <c:pt idx="12">
                  <c:v>1527.5776397515529</c:v>
                </c:pt>
                <c:pt idx="13">
                  <c:v>1869.1056910569105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A62-40EE-AD7A-B4DD4D80175B}"/>
            </c:ext>
          </c:extLst>
        </c:ser>
        <c:ser>
          <c:idx val="36"/>
          <c:order val="36"/>
          <c:tx>
            <c:v>INT1-32</c:v>
          </c:tx>
          <c:spPr>
            <a:ln w="12700">
              <a:solidFill>
                <a:srgbClr val="A59B7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REE!$C$38:$P$38</c:f>
              <c:numCache>
                <c:formatCode>General</c:formatCode>
                <c:ptCount val="14"/>
                <c:pt idx="0">
                  <c:v>4599690.4219409283</c:v>
                </c:pt>
                <c:pt idx="1">
                  <c:v>4486876.0195758566</c:v>
                </c:pt>
                <c:pt idx="2">
                  <c:v>3189701.2931034486</c:v>
                </c:pt>
                <c:pt idx="3">
                  <c:v>2041254.7921225382</c:v>
                </c:pt>
                <c:pt idx="4">
                  <c:v>761030.06756756757</c:v>
                </c:pt>
                <c:pt idx="5">
                  <c:v>379544.22735346359</c:v>
                </c:pt>
                <c:pt idx="6">
                  <c:v>372639.64824120596</c:v>
                </c:pt>
                <c:pt idx="7">
                  <c:v>277303.04709141271</c:v>
                </c:pt>
                <c:pt idx="8">
                  <c:v>250583.98373983742</c:v>
                </c:pt>
                <c:pt idx="9">
                  <c:v>235983.88278388276</c:v>
                </c:pt>
                <c:pt idx="10">
                  <c:v>237631</c:v>
                </c:pt>
                <c:pt idx="11">
                  <c:v>239691.9028340081</c:v>
                </c:pt>
                <c:pt idx="12">
                  <c:v>261264.22360248448</c:v>
                </c:pt>
                <c:pt idx="13">
                  <c:v>239968.29268292684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A62-40EE-AD7A-B4DD4D80175B}"/>
            </c:ext>
          </c:extLst>
        </c:ser>
        <c:ser>
          <c:idx val="37"/>
          <c:order val="37"/>
          <c:tx>
            <c:v>INT1-33</c:v>
          </c:tx>
          <c:spPr>
            <a:ln w="12700">
              <a:solidFill>
                <a:srgbClr val="AA352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REE!$C$39:$P$39</c:f>
              <c:numCache>
                <c:formatCode>General</c:formatCode>
                <c:ptCount val="14"/>
                <c:pt idx="0">
                  <c:v>16.708860759493671</c:v>
                </c:pt>
                <c:pt idx="1">
                  <c:v>24.029363784665581</c:v>
                </c:pt>
                <c:pt idx="2">
                  <c:v>16.497844827586206</c:v>
                </c:pt>
                <c:pt idx="3">
                  <c:v>16.49890590809628</c:v>
                </c:pt>
                <c:pt idx="4">
                  <c:v>28.108108108108109</c:v>
                </c:pt>
                <c:pt idx="5">
                  <c:v>14.38721136767318</c:v>
                </c:pt>
                <c:pt idx="6">
                  <c:v>68.693467336683412</c:v>
                </c:pt>
                <c:pt idx="7">
                  <c:v>124.93074792243766</c:v>
                </c:pt>
                <c:pt idx="8">
                  <c:v>241.01626016260164</c:v>
                </c:pt>
                <c:pt idx="9">
                  <c:v>441.20879120879118</c:v>
                </c:pt>
                <c:pt idx="10">
                  <c:v>738.8125</c:v>
                </c:pt>
                <c:pt idx="11">
                  <c:v>1042.9149797570851</c:v>
                </c:pt>
                <c:pt idx="12">
                  <c:v>1543.1677018633538</c:v>
                </c:pt>
                <c:pt idx="13">
                  <c:v>2028.4552845528453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A62-40EE-AD7A-B4DD4D80175B}"/>
            </c:ext>
          </c:extLst>
        </c:ser>
        <c:ser>
          <c:idx val="38"/>
          <c:order val="38"/>
          <c:tx>
            <c:v>INT1-34</c:v>
          </c:tx>
          <c:spPr>
            <a:ln w="12700">
              <a:solidFill>
                <a:srgbClr val="AECEC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REE!$C$40:$P$40</c:f>
              <c:numCache>
                <c:formatCode>General</c:formatCode>
                <c:ptCount val="14"/>
                <c:pt idx="0">
                  <c:v>6.443037974683544</c:v>
                </c:pt>
                <c:pt idx="1">
                  <c:v>25.758564437194128</c:v>
                </c:pt>
                <c:pt idx="2">
                  <c:v>9.5258620689655178</c:v>
                </c:pt>
                <c:pt idx="3">
                  <c:v>12.516411378555798</c:v>
                </c:pt>
                <c:pt idx="4">
                  <c:v>32.5</c:v>
                </c:pt>
                <c:pt idx="5">
                  <c:v>15.186500888099467</c:v>
                </c:pt>
                <c:pt idx="6">
                  <c:v>99.597989949748737</c:v>
                </c:pt>
                <c:pt idx="7">
                  <c:v>187.81163434903047</c:v>
                </c:pt>
                <c:pt idx="8">
                  <c:v>354.95934959349592</c:v>
                </c:pt>
                <c:pt idx="9">
                  <c:v>615.20146520146523</c:v>
                </c:pt>
                <c:pt idx="10">
                  <c:v>978.6875</c:v>
                </c:pt>
                <c:pt idx="11">
                  <c:v>1336.4372469635628</c:v>
                </c:pt>
                <c:pt idx="12">
                  <c:v>1886.2111801242236</c:v>
                </c:pt>
                <c:pt idx="13">
                  <c:v>2393.4959349593496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A62-40EE-AD7A-B4DD4D80175B}"/>
            </c:ext>
          </c:extLst>
        </c:ser>
        <c:ser>
          <c:idx val="39"/>
          <c:order val="39"/>
          <c:tx>
            <c:v>INT1-35</c:v>
          </c:tx>
          <c:spPr>
            <a:ln w="12700">
              <a:solidFill>
                <a:srgbClr val="B36871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REE!$C$41:$P$41</c:f>
              <c:numCache>
                <c:formatCode>General</c:formatCode>
                <c:ptCount val="14"/>
                <c:pt idx="0">
                  <c:v>24.303797468354432</c:v>
                </c:pt>
                <c:pt idx="1">
                  <c:v>65.44861337683524</c:v>
                </c:pt>
                <c:pt idx="2">
                  <c:v>23.469827586206897</c:v>
                </c:pt>
                <c:pt idx="3">
                  <c:v>26.630196936542667</c:v>
                </c:pt>
                <c:pt idx="4">
                  <c:v>35.067567567567572</c:v>
                </c:pt>
                <c:pt idx="5">
                  <c:v>32.646536412078156</c:v>
                </c:pt>
                <c:pt idx="6">
                  <c:v>73.718592964824111</c:v>
                </c:pt>
                <c:pt idx="7">
                  <c:v>129.63988919667588</c:v>
                </c:pt>
                <c:pt idx="8">
                  <c:v>252.52032520325201</c:v>
                </c:pt>
                <c:pt idx="9">
                  <c:v>471.42857142857139</c:v>
                </c:pt>
                <c:pt idx="10">
                  <c:v>836.125</c:v>
                </c:pt>
                <c:pt idx="11">
                  <c:v>1271.65991902834</c:v>
                </c:pt>
                <c:pt idx="12">
                  <c:v>2010.8695652173913</c:v>
                </c:pt>
                <c:pt idx="13">
                  <c:v>2851.6260162601629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A62-40EE-AD7A-B4DD4D80175B}"/>
            </c:ext>
          </c:extLst>
        </c:ser>
        <c:ser>
          <c:idx val="40"/>
          <c:order val="40"/>
          <c:tx>
            <c:v>INT2-01</c:v>
          </c:tx>
          <c:spPr>
            <a:ln w="12700">
              <a:solidFill>
                <a:srgbClr val="B8021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REE!$C$42:$P$42</c:f>
              <c:numCache>
                <c:formatCode>General</c:formatCode>
                <c:ptCount val="14"/>
                <c:pt idx="0">
                  <c:v>273.58649789029539</c:v>
                </c:pt>
                <c:pt idx="1">
                  <c:v>262.41435562805873</c:v>
                </c:pt>
                <c:pt idx="2">
                  <c:v>220.68965517241381</c:v>
                </c:pt>
                <c:pt idx="3">
                  <c:v>186.93654266958424</c:v>
                </c:pt>
                <c:pt idx="4">
                  <c:v>119.5945945945946</c:v>
                </c:pt>
                <c:pt idx="5">
                  <c:v>14.280639431616342</c:v>
                </c:pt>
                <c:pt idx="6">
                  <c:v>155.32663316582915</c:v>
                </c:pt>
                <c:pt idx="7">
                  <c:v>212.18836565096953</c:v>
                </c:pt>
                <c:pt idx="8">
                  <c:v>353.90243902439028</c:v>
                </c:pt>
                <c:pt idx="9">
                  <c:v>577.47252747252742</c:v>
                </c:pt>
                <c:pt idx="10">
                  <c:v>891.8125</c:v>
                </c:pt>
                <c:pt idx="11">
                  <c:v>1171.2550607287449</c:v>
                </c:pt>
                <c:pt idx="12">
                  <c:v>1617.7639751552792</c:v>
                </c:pt>
                <c:pt idx="13">
                  <c:v>2043.9024390243903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A62-40EE-AD7A-B4DD4D80175B}"/>
            </c:ext>
          </c:extLst>
        </c:ser>
        <c:ser>
          <c:idx val="41"/>
          <c:order val="41"/>
          <c:tx>
            <c:v>INT2-02</c:v>
          </c:tx>
          <c:spPr>
            <a:ln w="12700">
              <a:solidFill>
                <a:srgbClr val="BC9BBF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REE!$C$43:$P$43</c:f>
              <c:numCache>
                <c:formatCode>General</c:formatCode>
                <c:ptCount val="14"/>
                <c:pt idx="0">
                  <c:v>43.881856540084392</c:v>
                </c:pt>
                <c:pt idx="1">
                  <c:v>110.42414355628058</c:v>
                </c:pt>
                <c:pt idx="2">
                  <c:v>103.01724137931036</c:v>
                </c:pt>
                <c:pt idx="3">
                  <c:v>128.27133479212253</c:v>
                </c:pt>
                <c:pt idx="4">
                  <c:v>227.16216216216216</c:v>
                </c:pt>
                <c:pt idx="5">
                  <c:v>127.35346358792184</c:v>
                </c:pt>
                <c:pt idx="6">
                  <c:v>414.4221105527638</c:v>
                </c:pt>
                <c:pt idx="7">
                  <c:v>510.5263157894737</c:v>
                </c:pt>
                <c:pt idx="8">
                  <c:v>718.33333333333337</c:v>
                </c:pt>
                <c:pt idx="9">
                  <c:v>962.08791208791206</c:v>
                </c:pt>
                <c:pt idx="10">
                  <c:v>1253.125</c:v>
                </c:pt>
                <c:pt idx="11">
                  <c:v>1455.0607287449393</c:v>
                </c:pt>
                <c:pt idx="12">
                  <c:v>1854.8447204968943</c:v>
                </c:pt>
                <c:pt idx="13">
                  <c:v>2163.0081300813008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A62-40EE-AD7A-B4DD4D80175B}"/>
            </c:ext>
          </c:extLst>
        </c:ser>
        <c:ser>
          <c:idx val="42"/>
          <c:order val="42"/>
          <c:tx>
            <c:v>INT2-03</c:v>
          </c:tx>
          <c:spPr>
            <a:ln w="12700">
              <a:solidFill>
                <a:srgbClr val="C13566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REE!$C$44:$P$44</c:f>
              <c:numCache>
                <c:formatCode>General</c:formatCode>
                <c:ptCount val="14"/>
                <c:pt idx="0">
                  <c:v>9.9282700421940948</c:v>
                </c:pt>
                <c:pt idx="1">
                  <c:v>34.388254486133768</c:v>
                </c:pt>
                <c:pt idx="2">
                  <c:v>17.489224137931036</c:v>
                </c:pt>
                <c:pt idx="3">
                  <c:v>24.091903719912473</c:v>
                </c:pt>
                <c:pt idx="4">
                  <c:v>48.378378378378379</c:v>
                </c:pt>
                <c:pt idx="5">
                  <c:v>35.044404973357018</c:v>
                </c:pt>
                <c:pt idx="6">
                  <c:v>82.1608040201005</c:v>
                </c:pt>
                <c:pt idx="7">
                  <c:v>110.52631578947368</c:v>
                </c:pt>
                <c:pt idx="8">
                  <c:v>178.2520325203252</c:v>
                </c:pt>
                <c:pt idx="9">
                  <c:v>262.63736263736263</c:v>
                </c:pt>
                <c:pt idx="10">
                  <c:v>391.25</c:v>
                </c:pt>
                <c:pt idx="11">
                  <c:v>546.55870445344135</c:v>
                </c:pt>
                <c:pt idx="12">
                  <c:v>824.65838509316779</c:v>
                </c:pt>
                <c:pt idx="13">
                  <c:v>1089.8373983739837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A62-40EE-AD7A-B4DD4D80175B}"/>
            </c:ext>
          </c:extLst>
        </c:ser>
        <c:ser>
          <c:idx val="43"/>
          <c:order val="43"/>
          <c:tx>
            <c:v>INT2-04</c:v>
          </c:tx>
          <c:spPr>
            <a:ln w="12700">
              <a:solidFill>
                <a:srgbClr val="C5CF0D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REE!$C$45:$P$45</c:f>
              <c:numCache>
                <c:formatCode>General</c:formatCode>
                <c:ptCount val="14"/>
                <c:pt idx="0">
                  <c:v>1.8354430379746836</c:v>
                </c:pt>
                <c:pt idx="1">
                  <c:v>36.557911908646005</c:v>
                </c:pt>
                <c:pt idx="2">
                  <c:v>5.8836206896551735</c:v>
                </c:pt>
                <c:pt idx="3">
                  <c:v>14.770240700218817</c:v>
                </c:pt>
                <c:pt idx="4">
                  <c:v>59.594594594594597</c:v>
                </c:pt>
                <c:pt idx="5">
                  <c:v>12.717584369449376</c:v>
                </c:pt>
                <c:pt idx="6">
                  <c:v>153.21608040201002</c:v>
                </c:pt>
                <c:pt idx="7">
                  <c:v>222.4376731301939</c:v>
                </c:pt>
                <c:pt idx="8">
                  <c:v>351.46341463414632</c:v>
                </c:pt>
                <c:pt idx="9">
                  <c:v>520.51282051282055</c:v>
                </c:pt>
                <c:pt idx="10">
                  <c:v>735.5625</c:v>
                </c:pt>
                <c:pt idx="11">
                  <c:v>904.85829959514172</c:v>
                </c:pt>
                <c:pt idx="12">
                  <c:v>1189.1304347826085</c:v>
                </c:pt>
                <c:pt idx="13">
                  <c:v>1449.5934959349593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A62-40EE-AD7A-B4DD4D80175B}"/>
            </c:ext>
          </c:extLst>
        </c:ser>
        <c:ser>
          <c:idx val="44"/>
          <c:order val="44"/>
          <c:tx>
            <c:v>INT2-05</c:v>
          </c:tx>
          <c:spPr>
            <a:ln w="12700">
              <a:solidFill>
                <a:srgbClr val="CA68B4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REE!$C$46:$P$46</c:f>
              <c:numCache>
                <c:formatCode>General</c:formatCode>
                <c:ptCount val="14"/>
                <c:pt idx="0">
                  <c:v>0.30801687763713081</c:v>
                </c:pt>
                <c:pt idx="1">
                  <c:v>13.376835236541599</c:v>
                </c:pt>
                <c:pt idx="2">
                  <c:v>5.5387931034482767</c:v>
                </c:pt>
                <c:pt idx="3">
                  <c:v>15.557986870897155</c:v>
                </c:pt>
                <c:pt idx="4">
                  <c:v>95.675675675675677</c:v>
                </c:pt>
                <c:pt idx="5">
                  <c:v>30.426287744227352</c:v>
                </c:pt>
                <c:pt idx="6">
                  <c:v>458.5427135678392</c:v>
                </c:pt>
                <c:pt idx="7">
                  <c:v>853.73961218836564</c:v>
                </c:pt>
                <c:pt idx="8">
                  <c:v>1575.1626016260163</c:v>
                </c:pt>
                <c:pt idx="9">
                  <c:v>2644.8717948717945</c:v>
                </c:pt>
                <c:pt idx="10">
                  <c:v>3950.6875</c:v>
                </c:pt>
                <c:pt idx="11">
                  <c:v>4948.9878542510123</c:v>
                </c:pt>
                <c:pt idx="12">
                  <c:v>6524.4720496894415</c:v>
                </c:pt>
                <c:pt idx="13">
                  <c:v>7895.1219512195121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A62-40EE-AD7A-B4DD4D80175B}"/>
            </c:ext>
          </c:extLst>
        </c:ser>
        <c:ser>
          <c:idx val="45"/>
          <c:order val="45"/>
          <c:tx>
            <c:v>INT2-06</c:v>
          </c:tx>
          <c:spPr>
            <a:ln w="12700">
              <a:solidFill>
                <a:srgbClr val="CF025B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REE!$C$47:$P$47</c:f>
              <c:numCache>
                <c:formatCode>General</c:formatCode>
                <c:ptCount val="14"/>
                <c:pt idx="0">
                  <c:v>54.135021097046419</c:v>
                </c:pt>
                <c:pt idx="1">
                  <c:v>78.874388254486135</c:v>
                </c:pt>
                <c:pt idx="2">
                  <c:v>52.37068965517242</c:v>
                </c:pt>
                <c:pt idx="3">
                  <c:v>47.833698030634572</c:v>
                </c:pt>
                <c:pt idx="4">
                  <c:v>65.067567567567579</c:v>
                </c:pt>
                <c:pt idx="5">
                  <c:v>24.262877442273535</c:v>
                </c:pt>
                <c:pt idx="6">
                  <c:v>128.99497487437185</c:v>
                </c:pt>
                <c:pt idx="7">
                  <c:v>213.01939058171746</c:v>
                </c:pt>
                <c:pt idx="8">
                  <c:v>384.14634146341461</c:v>
                </c:pt>
                <c:pt idx="9">
                  <c:v>644.68864468864467</c:v>
                </c:pt>
                <c:pt idx="10">
                  <c:v>1019.8124999999999</c:v>
                </c:pt>
                <c:pt idx="11">
                  <c:v>1400.8097165991903</c:v>
                </c:pt>
                <c:pt idx="12">
                  <c:v>1996.4596273291925</c:v>
                </c:pt>
                <c:pt idx="13">
                  <c:v>2481.7073170731705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A62-40EE-AD7A-B4DD4D80175B}"/>
            </c:ext>
          </c:extLst>
        </c:ser>
        <c:ser>
          <c:idx val="46"/>
          <c:order val="46"/>
          <c:tx>
            <c:v>INT2-07</c:v>
          </c:tx>
          <c:spPr>
            <a:ln w="12700">
              <a:solidFill>
                <a:srgbClr val="D39C02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REE!$C$48:$P$48</c:f>
              <c:numCache>
                <c:formatCode>General</c:formatCode>
                <c:ptCount val="14"/>
                <c:pt idx="0">
                  <c:v>28.565400843881857</c:v>
                </c:pt>
                <c:pt idx="1">
                  <c:v>76.084828711256122</c:v>
                </c:pt>
                <c:pt idx="2">
                  <c:v>57.112068965517246</c:v>
                </c:pt>
                <c:pt idx="3">
                  <c:v>76.039387308533918</c:v>
                </c:pt>
                <c:pt idx="4">
                  <c:v>156.41891891891891</c:v>
                </c:pt>
                <c:pt idx="5">
                  <c:v>43.161634103019537</c:v>
                </c:pt>
                <c:pt idx="6">
                  <c:v>333.46733668341705</c:v>
                </c:pt>
                <c:pt idx="7">
                  <c:v>468.1440443213296</c:v>
                </c:pt>
                <c:pt idx="8">
                  <c:v>755.56910569105696</c:v>
                </c:pt>
                <c:pt idx="9">
                  <c:v>1114.4688644688645</c:v>
                </c:pt>
                <c:pt idx="10">
                  <c:v>1569.75</c:v>
                </c:pt>
                <c:pt idx="11">
                  <c:v>1989.8785425101214</c:v>
                </c:pt>
                <c:pt idx="12">
                  <c:v>2631.4906832298138</c:v>
                </c:pt>
                <c:pt idx="13">
                  <c:v>3078.4552845528456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A62-40EE-AD7A-B4DD4D80175B}"/>
            </c:ext>
          </c:extLst>
        </c:ser>
        <c:ser>
          <c:idx val="47"/>
          <c:order val="47"/>
          <c:tx>
            <c:v>INT2-08</c:v>
          </c:tx>
          <c:spPr>
            <a:ln w="12700">
              <a:solidFill>
                <a:srgbClr val="D835A9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REE!$C$49:$P$49</c:f>
              <c:numCache>
                <c:formatCode>General</c:formatCode>
                <c:ptCount val="14"/>
                <c:pt idx="0">
                  <c:v>66.075949367088612</c:v>
                </c:pt>
                <c:pt idx="1">
                  <c:v>146.32952691680262</c:v>
                </c:pt>
                <c:pt idx="2">
                  <c:v>68.642241379310349</c:v>
                </c:pt>
                <c:pt idx="3">
                  <c:v>54.179431072210065</c:v>
                </c:pt>
                <c:pt idx="4">
                  <c:v>66.891891891891902</c:v>
                </c:pt>
                <c:pt idx="5">
                  <c:v>35.666074600355238</c:v>
                </c:pt>
                <c:pt idx="6">
                  <c:v>145.97989949748742</c:v>
                </c:pt>
                <c:pt idx="7">
                  <c:v>268.42105263157896</c:v>
                </c:pt>
                <c:pt idx="8">
                  <c:v>513.130081300813</c:v>
                </c:pt>
                <c:pt idx="9">
                  <c:v>895.23809523809518</c:v>
                </c:pt>
                <c:pt idx="10">
                  <c:v>1456.4375</c:v>
                </c:pt>
                <c:pt idx="11">
                  <c:v>2038.8663967611335</c:v>
                </c:pt>
                <c:pt idx="12">
                  <c:v>2962.7329192546581</c:v>
                </c:pt>
                <c:pt idx="13">
                  <c:v>3808.9430894308944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A62-40EE-AD7A-B4DD4D80175B}"/>
            </c:ext>
          </c:extLst>
        </c:ser>
        <c:ser>
          <c:idx val="48"/>
          <c:order val="48"/>
          <c:tx>
            <c:v>INT2-09C</c:v>
          </c:tx>
          <c:spPr>
            <a:ln w="12700">
              <a:solidFill>
                <a:srgbClr val="DCCF5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REE!$C$50:$P$50</c:f>
              <c:numCache>
                <c:formatCode>General</c:formatCode>
                <c:ptCount val="14"/>
                <c:pt idx="0">
                  <c:v>0.57383966244725748</c:v>
                </c:pt>
                <c:pt idx="1">
                  <c:v>75.138662316476356</c:v>
                </c:pt>
                <c:pt idx="2">
                  <c:v>3.0603448275862069</c:v>
                </c:pt>
                <c:pt idx="3">
                  <c:v>9.124726477024069</c:v>
                </c:pt>
                <c:pt idx="4">
                  <c:v>42.297297297297298</c:v>
                </c:pt>
                <c:pt idx="5">
                  <c:v>48.916518650088804</c:v>
                </c:pt>
                <c:pt idx="6">
                  <c:v>143.06532663316582</c:v>
                </c:pt>
                <c:pt idx="7">
                  <c:v>240.16620498614958</c:v>
                </c:pt>
                <c:pt idx="8">
                  <c:v>430.16260162601623</c:v>
                </c:pt>
                <c:pt idx="9">
                  <c:v>718.49816849816841</c:v>
                </c:pt>
                <c:pt idx="10">
                  <c:v>1141.3125</c:v>
                </c:pt>
                <c:pt idx="11">
                  <c:v>1570.4453441295545</c:v>
                </c:pt>
                <c:pt idx="12">
                  <c:v>2316.0248447204967</c:v>
                </c:pt>
                <c:pt idx="13">
                  <c:v>3126.0162601626016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A62-40EE-AD7A-B4DD4D80175B}"/>
            </c:ext>
          </c:extLst>
        </c:ser>
        <c:ser>
          <c:idx val="49"/>
          <c:order val="49"/>
          <c:tx>
            <c:v>INT2-09R</c:v>
          </c:tx>
          <c:spPr>
            <a:ln w="12700">
              <a:solidFill>
                <a:srgbClr val="E168F7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REE!$C$51:$P$51</c:f>
              <c:numCache>
                <c:formatCode>General</c:formatCode>
                <c:ptCount val="14"/>
                <c:pt idx="0">
                  <c:v>95.400843881856545</c:v>
                </c:pt>
                <c:pt idx="1">
                  <c:v>203.3278955954323</c:v>
                </c:pt>
                <c:pt idx="2">
                  <c:v>125</c:v>
                </c:pt>
                <c:pt idx="3">
                  <c:v>126.28008752735229</c:v>
                </c:pt>
                <c:pt idx="4">
                  <c:v>113.24324324324326</c:v>
                </c:pt>
                <c:pt idx="5">
                  <c:v>94.671403197158085</c:v>
                </c:pt>
                <c:pt idx="6">
                  <c:v>140.85427135678393</c:v>
                </c:pt>
                <c:pt idx="7">
                  <c:v>192.52077562326869</c:v>
                </c:pt>
                <c:pt idx="8">
                  <c:v>320.20325203252031</c:v>
                </c:pt>
                <c:pt idx="9">
                  <c:v>510.6227106227106</c:v>
                </c:pt>
                <c:pt idx="10">
                  <c:v>813.625</c:v>
                </c:pt>
                <c:pt idx="11">
                  <c:v>1150.6072874493927</c:v>
                </c:pt>
                <c:pt idx="12">
                  <c:v>1702.5465838509317</c:v>
                </c:pt>
                <c:pt idx="13">
                  <c:v>2287.3983739837399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A62-40EE-AD7A-B4DD4D80175B}"/>
            </c:ext>
          </c:extLst>
        </c:ser>
        <c:ser>
          <c:idx val="50"/>
          <c:order val="50"/>
          <c:tx>
            <c:v>INT2-10</c:v>
          </c:tx>
          <c:spPr>
            <a:ln w="12700">
              <a:solidFill>
                <a:srgbClr val="E6029E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REE!$C$52:$P$52</c:f>
              <c:numCache>
                <c:formatCode>General</c:formatCode>
                <c:ptCount val="14"/>
                <c:pt idx="0">
                  <c:v>2.2151898734177218</c:v>
                </c:pt>
                <c:pt idx="1">
                  <c:v>50.097879282218599</c:v>
                </c:pt>
                <c:pt idx="2">
                  <c:v>5.1831896551724137</c:v>
                </c:pt>
                <c:pt idx="3">
                  <c:v>11.619256017505469</c:v>
                </c:pt>
                <c:pt idx="4">
                  <c:v>37.770270270270274</c:v>
                </c:pt>
                <c:pt idx="5">
                  <c:v>34.245115452930726</c:v>
                </c:pt>
                <c:pt idx="6">
                  <c:v>103.06532663316584</c:v>
                </c:pt>
                <c:pt idx="7">
                  <c:v>134.90304709141273</c:v>
                </c:pt>
                <c:pt idx="8">
                  <c:v>210.85365853658536</c:v>
                </c:pt>
                <c:pt idx="9">
                  <c:v>293.95604395604397</c:v>
                </c:pt>
                <c:pt idx="10">
                  <c:v>403.4375</c:v>
                </c:pt>
                <c:pt idx="11">
                  <c:v>504.45344129554661</c:v>
                </c:pt>
                <c:pt idx="12">
                  <c:v>674.84472049689441</c:v>
                </c:pt>
                <c:pt idx="13">
                  <c:v>808.130081300813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A62-40EE-AD7A-B4DD4D80175B}"/>
            </c:ext>
          </c:extLst>
        </c:ser>
        <c:ser>
          <c:idx val="51"/>
          <c:order val="51"/>
          <c:tx>
            <c:v>INT2-11</c:v>
          </c:tx>
          <c:spPr>
            <a:ln w="12700">
              <a:solidFill>
                <a:srgbClr val="EA9C45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REE!$C$53:$P$53</c:f>
              <c:numCache>
                <c:formatCode>General</c:formatCode>
                <c:ptCount val="14"/>
                <c:pt idx="0">
                  <c:v>0.27848101265822789</c:v>
                </c:pt>
                <c:pt idx="1">
                  <c:v>22.234910277324634</c:v>
                </c:pt>
                <c:pt idx="2">
                  <c:v>0.67349137931034486</c:v>
                </c:pt>
                <c:pt idx="3">
                  <c:v>2.989059080962801</c:v>
                </c:pt>
                <c:pt idx="4">
                  <c:v>14.459459459459461</c:v>
                </c:pt>
                <c:pt idx="5">
                  <c:v>10.088809946714031</c:v>
                </c:pt>
                <c:pt idx="6">
                  <c:v>44.974874371859293</c:v>
                </c:pt>
                <c:pt idx="7">
                  <c:v>66.31578947368422</c:v>
                </c:pt>
                <c:pt idx="8">
                  <c:v>103.41463414634147</c:v>
                </c:pt>
                <c:pt idx="9">
                  <c:v>149.81684981684981</c:v>
                </c:pt>
                <c:pt idx="10">
                  <c:v>212.3125</c:v>
                </c:pt>
                <c:pt idx="11">
                  <c:v>263.15789473684208</c:v>
                </c:pt>
                <c:pt idx="12">
                  <c:v>365.15527950310559</c:v>
                </c:pt>
                <c:pt idx="13">
                  <c:v>460.5691056910569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A62-40EE-AD7A-B4DD4D80175B}"/>
            </c:ext>
          </c:extLst>
        </c:ser>
        <c:ser>
          <c:idx val="52"/>
          <c:order val="52"/>
          <c:tx>
            <c:v>INT2-12</c:v>
          </c:tx>
          <c:spPr>
            <a:ln w="12700">
              <a:solidFill>
                <a:srgbClr val="EF35EC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REE!$C$54:$P$54</c:f>
              <c:numCache>
                <c:formatCode>General</c:formatCode>
                <c:ptCount val="14"/>
                <c:pt idx="0">
                  <c:v>15.274261603375528</c:v>
                </c:pt>
                <c:pt idx="1">
                  <c:v>33.768352365415986</c:v>
                </c:pt>
                <c:pt idx="2">
                  <c:v>14.15948275862069</c:v>
                </c:pt>
                <c:pt idx="3">
                  <c:v>16.630196936542667</c:v>
                </c:pt>
                <c:pt idx="4">
                  <c:v>40.743243243243249</c:v>
                </c:pt>
                <c:pt idx="5">
                  <c:v>6.802841918294849</c:v>
                </c:pt>
                <c:pt idx="6">
                  <c:v>160.65326633165827</c:v>
                </c:pt>
                <c:pt idx="7">
                  <c:v>293.90581717451522</c:v>
                </c:pt>
                <c:pt idx="8">
                  <c:v>566.01626016260172</c:v>
                </c:pt>
                <c:pt idx="9">
                  <c:v>957.32600732600736</c:v>
                </c:pt>
                <c:pt idx="10">
                  <c:v>1431.125</c:v>
                </c:pt>
                <c:pt idx="11">
                  <c:v>1762.348178137652</c:v>
                </c:pt>
                <c:pt idx="12">
                  <c:v>2221.3664596273288</c:v>
                </c:pt>
                <c:pt idx="13">
                  <c:v>2557.3170731707314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A62-40EE-AD7A-B4DD4D80175B}"/>
            </c:ext>
          </c:extLst>
        </c:ser>
        <c:ser>
          <c:idx val="53"/>
          <c:order val="53"/>
          <c:tx>
            <c:v>INT2-13</c:v>
          </c:tx>
          <c:spPr>
            <a:ln w="12700">
              <a:solidFill>
                <a:srgbClr val="F3CF93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REE!$C$55:$P$55</c:f>
              <c:numCache>
                <c:formatCode>General</c:formatCode>
                <c:ptCount val="14"/>
                <c:pt idx="0">
                  <c:v>1.1054852320675106</c:v>
                </c:pt>
                <c:pt idx="1">
                  <c:v>6.7210440456769991</c:v>
                </c:pt>
                <c:pt idx="2">
                  <c:v>2.0905172413793105</c:v>
                </c:pt>
                <c:pt idx="3">
                  <c:v>2.8161925601750544</c:v>
                </c:pt>
                <c:pt idx="4">
                  <c:v>10.27027027027027</c:v>
                </c:pt>
                <c:pt idx="5">
                  <c:v>1.5985790408525753</c:v>
                </c:pt>
                <c:pt idx="6">
                  <c:v>35.678391959798994</c:v>
                </c:pt>
                <c:pt idx="7">
                  <c:v>63.21329639889197</c:v>
                </c:pt>
                <c:pt idx="8">
                  <c:v>106.66666666666666</c:v>
                </c:pt>
                <c:pt idx="9">
                  <c:v>171.61172161172158</c:v>
                </c:pt>
                <c:pt idx="10">
                  <c:v>266.125</c:v>
                </c:pt>
                <c:pt idx="11">
                  <c:v>363.15789473684214</c:v>
                </c:pt>
                <c:pt idx="12">
                  <c:v>509.56521739130437</c:v>
                </c:pt>
                <c:pt idx="13">
                  <c:v>633.73983739837399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A62-40EE-AD7A-B4DD4D80175B}"/>
            </c:ext>
          </c:extLst>
        </c:ser>
        <c:ser>
          <c:idx val="54"/>
          <c:order val="54"/>
          <c:tx>
            <c:v>INT2-14</c:v>
          </c:tx>
          <c:spPr>
            <a:ln w="12700">
              <a:solidFill>
                <a:srgbClr val="F8693A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REE!$C$56:$P$56</c:f>
              <c:numCache>
                <c:formatCode>General</c:formatCode>
                <c:ptCount val="14"/>
                <c:pt idx="0">
                  <c:v>0.74683544303797467</c:v>
                </c:pt>
                <c:pt idx="1">
                  <c:v>14.143556280587276</c:v>
                </c:pt>
                <c:pt idx="2">
                  <c:v>2.5538793103448278</c:v>
                </c:pt>
                <c:pt idx="3">
                  <c:v>4.6608315098468269</c:v>
                </c:pt>
                <c:pt idx="4">
                  <c:v>21.216216216216218</c:v>
                </c:pt>
                <c:pt idx="5">
                  <c:v>7.4067495559502659</c:v>
                </c:pt>
                <c:pt idx="6">
                  <c:v>74.824120603015075</c:v>
                </c:pt>
                <c:pt idx="7">
                  <c:v>128.80886426592798</c:v>
                </c:pt>
                <c:pt idx="8">
                  <c:v>225.60975609756099</c:v>
                </c:pt>
                <c:pt idx="9">
                  <c:v>367.39926739926733</c:v>
                </c:pt>
                <c:pt idx="10">
                  <c:v>576.5625</c:v>
                </c:pt>
                <c:pt idx="11">
                  <c:v>774.89878542510121</c:v>
                </c:pt>
                <c:pt idx="12">
                  <c:v>1081.4285714285716</c:v>
                </c:pt>
                <c:pt idx="13">
                  <c:v>1411.3821138211381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A62-40EE-AD7A-B4DD4D80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20002"/>
        <c:crossesAt val="0.01"/>
        <c:auto val="1"/>
        <c:lblAlgn val="ctr"/>
        <c:lblOffset val="100"/>
        <c:noMultiLvlLbl val="0"/>
      </c:catAx>
      <c:valAx>
        <c:axId val="50020002"/>
        <c:scaling>
          <c:logBase val="10"/>
          <c:orientation val="minMax"/>
          <c:min val="0.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Modelled Rock Types of Zircons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CART1!$C$3:$C$8</c:f>
              <c:strCache>
                <c:ptCount val="6"/>
                <c:pt idx="0">
                  <c:v>Ne-syenite&amp;Syenite Pegmatites</c:v>
                </c:pt>
                <c:pt idx="1">
                  <c:v>Granitoid (&gt;65% SiO2)</c:v>
                </c:pt>
                <c:pt idx="2">
                  <c:v>Granitoid (70-75% SiO2)</c:v>
                </c:pt>
                <c:pt idx="3">
                  <c:v>Dolerite</c:v>
                </c:pt>
                <c:pt idx="4">
                  <c:v>Carbonite</c:v>
                </c:pt>
                <c:pt idx="5">
                  <c:v>Basalt</c:v>
                </c:pt>
              </c:strCache>
            </c:strRef>
          </c:cat>
          <c:val>
            <c:numRef>
              <c:f>CART1!$E$3:$E$8</c:f>
              <c:numCache>
                <c:formatCode>General</c:formatCode>
                <c:ptCount val="6"/>
                <c:pt idx="0">
                  <c:v>3</c:v>
                </c:pt>
                <c:pt idx="1">
                  <c:v>21</c:v>
                </c:pt>
                <c:pt idx="2">
                  <c:v>7</c:v>
                </c:pt>
                <c:pt idx="3">
                  <c:v>18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1-4222-B786-E71B4F1D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Grains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Modelled Rock Types of Zircons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CART2!$C$3:$C$7</c:f>
              <c:strCache>
                <c:ptCount val="5"/>
                <c:pt idx="0">
                  <c:v>Larvikite (72%)</c:v>
                </c:pt>
                <c:pt idx="1">
                  <c:v>Dolerite (71%)</c:v>
                </c:pt>
                <c:pt idx="2">
                  <c:v>Syenite (93%)</c:v>
                </c:pt>
                <c:pt idx="3">
                  <c:v>Carbonite (79%)</c:v>
                </c:pt>
                <c:pt idx="4">
                  <c:v>Basalt (94%)</c:v>
                </c:pt>
              </c:strCache>
            </c:strRef>
          </c:cat>
          <c:val>
            <c:numRef>
              <c:f>CART2!$E$3:$E$7</c:f>
              <c:numCache>
                <c:formatCode>General</c:formatCode>
                <c:ptCount val="5"/>
                <c:pt idx="0">
                  <c:v>47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0-4E57-9A4E-C2162E07A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Grains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'Y-Udata'!$E$2:$E$41</c:f>
              <c:numCache>
                <c:formatCode>General</c:formatCode>
                <c:ptCount val="40"/>
                <c:pt idx="0">
                  <c:v>133.66</c:v>
                </c:pt>
                <c:pt idx="1">
                  <c:v>47092.73</c:v>
                </c:pt>
                <c:pt idx="2">
                  <c:v>148.56</c:v>
                </c:pt>
                <c:pt idx="3">
                  <c:v>140.78</c:v>
                </c:pt>
                <c:pt idx="4">
                  <c:v>1126.8599999999999</c:v>
                </c:pt>
                <c:pt idx="5">
                  <c:v>509.08</c:v>
                </c:pt>
                <c:pt idx="6">
                  <c:v>149.53</c:v>
                </c:pt>
                <c:pt idx="7">
                  <c:v>135.06</c:v>
                </c:pt>
                <c:pt idx="8">
                  <c:v>471.74</c:v>
                </c:pt>
                <c:pt idx="9">
                  <c:v>1018.04</c:v>
                </c:pt>
                <c:pt idx="10">
                  <c:v>158.56</c:v>
                </c:pt>
                <c:pt idx="11">
                  <c:v>626.86</c:v>
                </c:pt>
                <c:pt idx="12">
                  <c:v>348.78</c:v>
                </c:pt>
                <c:pt idx="13">
                  <c:v>64.900000000000006</c:v>
                </c:pt>
                <c:pt idx="14">
                  <c:v>146.94999999999999</c:v>
                </c:pt>
                <c:pt idx="15">
                  <c:v>2220.34</c:v>
                </c:pt>
                <c:pt idx="16">
                  <c:v>131.63999999999999</c:v>
                </c:pt>
                <c:pt idx="17">
                  <c:v>191</c:v>
                </c:pt>
                <c:pt idx="18">
                  <c:v>261.27</c:v>
                </c:pt>
                <c:pt idx="19">
                  <c:v>525.36</c:v>
                </c:pt>
                <c:pt idx="20">
                  <c:v>180.97</c:v>
                </c:pt>
                <c:pt idx="21">
                  <c:v>334.47</c:v>
                </c:pt>
                <c:pt idx="22">
                  <c:v>167.19</c:v>
                </c:pt>
                <c:pt idx="23">
                  <c:v>832.58</c:v>
                </c:pt>
                <c:pt idx="24">
                  <c:v>702.58</c:v>
                </c:pt>
                <c:pt idx="25">
                  <c:v>134.13999999999999</c:v>
                </c:pt>
                <c:pt idx="26">
                  <c:v>583.52</c:v>
                </c:pt>
                <c:pt idx="27">
                  <c:v>545.11</c:v>
                </c:pt>
                <c:pt idx="28">
                  <c:v>417.29</c:v>
                </c:pt>
                <c:pt idx="29">
                  <c:v>102.82</c:v>
                </c:pt>
                <c:pt idx="30">
                  <c:v>183.76</c:v>
                </c:pt>
                <c:pt idx="31">
                  <c:v>178.79</c:v>
                </c:pt>
                <c:pt idx="32">
                  <c:v>105.99</c:v>
                </c:pt>
                <c:pt idx="33">
                  <c:v>251.21</c:v>
                </c:pt>
                <c:pt idx="34">
                  <c:v>130.38</c:v>
                </c:pt>
                <c:pt idx="35">
                  <c:v>248.05</c:v>
                </c:pt>
                <c:pt idx="36">
                  <c:v>25309.41</c:v>
                </c:pt>
                <c:pt idx="37">
                  <c:v>149.19999999999999</c:v>
                </c:pt>
                <c:pt idx="38">
                  <c:v>484.94</c:v>
                </c:pt>
                <c:pt idx="39">
                  <c:v>165.91</c:v>
                </c:pt>
              </c:numCache>
            </c:numRef>
          </c:xVal>
          <c:yVal>
            <c:numRef>
              <c:f>'Y-Udata'!$D$2:$D$41</c:f>
              <c:numCache>
                <c:formatCode>General</c:formatCode>
                <c:ptCount val="40"/>
                <c:pt idx="0">
                  <c:v>957.73</c:v>
                </c:pt>
                <c:pt idx="1">
                  <c:v>568349.31000000006</c:v>
                </c:pt>
                <c:pt idx="2">
                  <c:v>1068.42</c:v>
                </c:pt>
                <c:pt idx="3">
                  <c:v>2183.8000000000002</c:v>
                </c:pt>
                <c:pt idx="4">
                  <c:v>1999.21</c:v>
                </c:pt>
                <c:pt idx="5">
                  <c:v>2933.12</c:v>
                </c:pt>
                <c:pt idx="6">
                  <c:v>3133.56</c:v>
                </c:pt>
                <c:pt idx="7">
                  <c:v>1964.3</c:v>
                </c:pt>
                <c:pt idx="8">
                  <c:v>2160.9299999999998</c:v>
                </c:pt>
                <c:pt idx="9">
                  <c:v>1951.75</c:v>
                </c:pt>
                <c:pt idx="10">
                  <c:v>1493.34</c:v>
                </c:pt>
                <c:pt idx="11">
                  <c:v>2313.36</c:v>
                </c:pt>
                <c:pt idx="12">
                  <c:v>590.23</c:v>
                </c:pt>
                <c:pt idx="13">
                  <c:v>674.88</c:v>
                </c:pt>
                <c:pt idx="14">
                  <c:v>714.16</c:v>
                </c:pt>
                <c:pt idx="15">
                  <c:v>360301.38</c:v>
                </c:pt>
                <c:pt idx="16">
                  <c:v>1272.73</c:v>
                </c:pt>
                <c:pt idx="17">
                  <c:v>809.1</c:v>
                </c:pt>
                <c:pt idx="18">
                  <c:v>1149.48</c:v>
                </c:pt>
                <c:pt idx="19">
                  <c:v>1296.4100000000001</c:v>
                </c:pt>
                <c:pt idx="20">
                  <c:v>1064.57</c:v>
                </c:pt>
                <c:pt idx="21">
                  <c:v>696.56</c:v>
                </c:pt>
                <c:pt idx="22">
                  <c:v>369.66</c:v>
                </c:pt>
                <c:pt idx="23">
                  <c:v>1052.49</c:v>
                </c:pt>
                <c:pt idx="24">
                  <c:v>808.09</c:v>
                </c:pt>
                <c:pt idx="25">
                  <c:v>434.93</c:v>
                </c:pt>
                <c:pt idx="26">
                  <c:v>2055.66</c:v>
                </c:pt>
                <c:pt idx="27">
                  <c:v>1079.02</c:v>
                </c:pt>
                <c:pt idx="28">
                  <c:v>448.63</c:v>
                </c:pt>
                <c:pt idx="29">
                  <c:v>268.67</c:v>
                </c:pt>
                <c:pt idx="30">
                  <c:v>714.88</c:v>
                </c:pt>
                <c:pt idx="31">
                  <c:v>805.32</c:v>
                </c:pt>
                <c:pt idx="32">
                  <c:v>809.26</c:v>
                </c:pt>
                <c:pt idx="33">
                  <c:v>1826.98</c:v>
                </c:pt>
                <c:pt idx="34">
                  <c:v>799.51</c:v>
                </c:pt>
                <c:pt idx="35">
                  <c:v>856.39</c:v>
                </c:pt>
                <c:pt idx="36">
                  <c:v>387642.94</c:v>
                </c:pt>
                <c:pt idx="37">
                  <c:v>774.38</c:v>
                </c:pt>
                <c:pt idx="38">
                  <c:v>1032.48</c:v>
                </c:pt>
                <c:pt idx="39">
                  <c:v>836.73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F-4B34-B995-75FEB3DADF3E}"/>
            </c:ext>
          </c:extLst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'Y-Udata'!$E$42:$E$56</c:f>
              <c:numCache>
                <c:formatCode>General</c:formatCode>
                <c:ptCount val="15"/>
                <c:pt idx="0">
                  <c:v>155.27000000000001</c:v>
                </c:pt>
                <c:pt idx="1">
                  <c:v>47.91</c:v>
                </c:pt>
                <c:pt idx="2">
                  <c:v>385.77</c:v>
                </c:pt>
                <c:pt idx="3">
                  <c:v>75.989999999999995</c:v>
                </c:pt>
                <c:pt idx="4">
                  <c:v>423.32</c:v>
                </c:pt>
                <c:pt idx="5">
                  <c:v>547.25</c:v>
                </c:pt>
                <c:pt idx="6">
                  <c:v>487.68</c:v>
                </c:pt>
                <c:pt idx="7">
                  <c:v>325.7</c:v>
                </c:pt>
                <c:pt idx="8">
                  <c:v>182.41</c:v>
                </c:pt>
                <c:pt idx="9">
                  <c:v>250.91</c:v>
                </c:pt>
                <c:pt idx="10">
                  <c:v>114.66</c:v>
                </c:pt>
                <c:pt idx="11">
                  <c:v>147.5</c:v>
                </c:pt>
                <c:pt idx="12">
                  <c:v>121.19</c:v>
                </c:pt>
                <c:pt idx="13">
                  <c:v>106.61</c:v>
                </c:pt>
                <c:pt idx="14">
                  <c:v>100.54</c:v>
                </c:pt>
              </c:numCache>
            </c:numRef>
          </c:xVal>
          <c:yVal>
            <c:numRef>
              <c:f>'Y-Udata'!$D$42:$D$56</c:f>
              <c:numCache>
                <c:formatCode>General</c:formatCode>
                <c:ptCount val="15"/>
                <c:pt idx="0">
                  <c:v>953.87</c:v>
                </c:pt>
                <c:pt idx="1">
                  <c:v>1529.04</c:v>
                </c:pt>
                <c:pt idx="2">
                  <c:v>446.54</c:v>
                </c:pt>
                <c:pt idx="3">
                  <c:v>817.44</c:v>
                </c:pt>
                <c:pt idx="4">
                  <c:v>4271.5200000000004</c:v>
                </c:pt>
                <c:pt idx="5">
                  <c:v>1076.28</c:v>
                </c:pt>
                <c:pt idx="6">
                  <c:v>1748.43</c:v>
                </c:pt>
                <c:pt idx="7">
                  <c:v>1538.97</c:v>
                </c:pt>
                <c:pt idx="8">
                  <c:v>1209.3399999999999</c:v>
                </c:pt>
                <c:pt idx="9">
                  <c:v>890.49</c:v>
                </c:pt>
                <c:pt idx="10">
                  <c:v>479.76</c:v>
                </c:pt>
                <c:pt idx="11">
                  <c:v>255.17</c:v>
                </c:pt>
                <c:pt idx="12">
                  <c:v>1496.03</c:v>
                </c:pt>
                <c:pt idx="13">
                  <c:v>291.55</c:v>
                </c:pt>
                <c:pt idx="14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F-4B34-B995-75FEB3DAD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logBase val="10"/>
          <c:orientation val="minMax"/>
          <c:max val="100000"/>
          <c:min val="0.01"/>
        </c:scaling>
        <c:delete val="0"/>
        <c:axPos val="b"/>
        <c:majorGridlines/>
        <c:title>
          <c:tx>
            <c:strRef>
              <c:f>'Y-Udata'!$E$1</c:f>
              <c:strCache>
                <c:ptCount val="1"/>
                <c:pt idx="0">
                  <c:v>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50002"/>
        <c:crossesAt val="1"/>
        <c:crossBetween val="midCat"/>
      </c:valAx>
      <c:valAx>
        <c:axId val="5005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'Y-Udata'!$D$1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50001"/>
        <c:crossesAt val="0.0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Th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'Y-Thdata'!$E$2:$E$41</c:f>
              <c:numCache>
                <c:formatCode>General</c:formatCode>
                <c:ptCount val="40"/>
                <c:pt idx="0">
                  <c:v>59.09</c:v>
                </c:pt>
                <c:pt idx="1">
                  <c:v>319817.28000000003</c:v>
                </c:pt>
                <c:pt idx="2">
                  <c:v>102.36</c:v>
                </c:pt>
                <c:pt idx="3">
                  <c:v>84.72</c:v>
                </c:pt>
                <c:pt idx="4">
                  <c:v>230.6</c:v>
                </c:pt>
                <c:pt idx="5">
                  <c:v>42.75</c:v>
                </c:pt>
                <c:pt idx="6">
                  <c:v>88.41</c:v>
                </c:pt>
                <c:pt idx="7">
                  <c:v>134.96</c:v>
                </c:pt>
                <c:pt idx="8">
                  <c:v>267.62</c:v>
                </c:pt>
                <c:pt idx="9">
                  <c:v>610.53</c:v>
                </c:pt>
                <c:pt idx="10">
                  <c:v>81.37</c:v>
                </c:pt>
                <c:pt idx="11">
                  <c:v>587.04</c:v>
                </c:pt>
                <c:pt idx="12">
                  <c:v>179.74</c:v>
                </c:pt>
                <c:pt idx="13">
                  <c:v>53.3</c:v>
                </c:pt>
                <c:pt idx="14">
                  <c:v>67.680000000000007</c:v>
                </c:pt>
                <c:pt idx="15">
                  <c:v>18425.47</c:v>
                </c:pt>
                <c:pt idx="16">
                  <c:v>73.319999999999993</c:v>
                </c:pt>
                <c:pt idx="17">
                  <c:v>52</c:v>
                </c:pt>
                <c:pt idx="18">
                  <c:v>202.08</c:v>
                </c:pt>
                <c:pt idx="19">
                  <c:v>191.07</c:v>
                </c:pt>
                <c:pt idx="20">
                  <c:v>184.91</c:v>
                </c:pt>
                <c:pt idx="21">
                  <c:v>244.12</c:v>
                </c:pt>
                <c:pt idx="22">
                  <c:v>54.23</c:v>
                </c:pt>
                <c:pt idx="23">
                  <c:v>259.47000000000003</c:v>
                </c:pt>
                <c:pt idx="24">
                  <c:v>53.77</c:v>
                </c:pt>
                <c:pt idx="25">
                  <c:v>146.88999999999999</c:v>
                </c:pt>
                <c:pt idx="26">
                  <c:v>415.89</c:v>
                </c:pt>
                <c:pt idx="27">
                  <c:v>288.95999999999998</c:v>
                </c:pt>
                <c:pt idx="28">
                  <c:v>116.34</c:v>
                </c:pt>
                <c:pt idx="29">
                  <c:v>65.680000000000007</c:v>
                </c:pt>
                <c:pt idx="30">
                  <c:v>168.84</c:v>
                </c:pt>
                <c:pt idx="31">
                  <c:v>161.88</c:v>
                </c:pt>
                <c:pt idx="32">
                  <c:v>78.760000000000005</c:v>
                </c:pt>
                <c:pt idx="33">
                  <c:v>277.5</c:v>
                </c:pt>
                <c:pt idx="34">
                  <c:v>68.14</c:v>
                </c:pt>
                <c:pt idx="35">
                  <c:v>119.38</c:v>
                </c:pt>
                <c:pt idx="36">
                  <c:v>175891.02</c:v>
                </c:pt>
                <c:pt idx="37">
                  <c:v>56.58</c:v>
                </c:pt>
                <c:pt idx="38">
                  <c:v>178.7</c:v>
                </c:pt>
                <c:pt idx="39">
                  <c:v>97.4</c:v>
                </c:pt>
              </c:numCache>
            </c:numRef>
          </c:xVal>
          <c:yVal>
            <c:numRef>
              <c:f>'Y-Thdata'!$D$2:$D$41</c:f>
              <c:numCache>
                <c:formatCode>General</c:formatCode>
                <c:ptCount val="40"/>
                <c:pt idx="0">
                  <c:v>957.73</c:v>
                </c:pt>
                <c:pt idx="1">
                  <c:v>568349.31000000006</c:v>
                </c:pt>
                <c:pt idx="2">
                  <c:v>1068.42</c:v>
                </c:pt>
                <c:pt idx="3">
                  <c:v>2183.8000000000002</c:v>
                </c:pt>
                <c:pt idx="4">
                  <c:v>1999.21</c:v>
                </c:pt>
                <c:pt idx="5">
                  <c:v>2933.12</c:v>
                </c:pt>
                <c:pt idx="6">
                  <c:v>3133.56</c:v>
                </c:pt>
                <c:pt idx="7">
                  <c:v>1964.3</c:v>
                </c:pt>
                <c:pt idx="8">
                  <c:v>2160.9299999999998</c:v>
                </c:pt>
                <c:pt idx="9">
                  <c:v>1951.75</c:v>
                </c:pt>
                <c:pt idx="10">
                  <c:v>1493.34</c:v>
                </c:pt>
                <c:pt idx="11">
                  <c:v>2313.36</c:v>
                </c:pt>
                <c:pt idx="12">
                  <c:v>590.23</c:v>
                </c:pt>
                <c:pt idx="13">
                  <c:v>674.88</c:v>
                </c:pt>
                <c:pt idx="14">
                  <c:v>714.16</c:v>
                </c:pt>
                <c:pt idx="15">
                  <c:v>360301.38</c:v>
                </c:pt>
                <c:pt idx="16">
                  <c:v>1272.73</c:v>
                </c:pt>
                <c:pt idx="17">
                  <c:v>809.1</c:v>
                </c:pt>
                <c:pt idx="18">
                  <c:v>1149.48</c:v>
                </c:pt>
                <c:pt idx="19">
                  <c:v>1296.4100000000001</c:v>
                </c:pt>
                <c:pt idx="20">
                  <c:v>1064.57</c:v>
                </c:pt>
                <c:pt idx="21">
                  <c:v>696.56</c:v>
                </c:pt>
                <c:pt idx="22">
                  <c:v>369.66</c:v>
                </c:pt>
                <c:pt idx="23">
                  <c:v>1052.49</c:v>
                </c:pt>
                <c:pt idx="24">
                  <c:v>808.09</c:v>
                </c:pt>
                <c:pt idx="25">
                  <c:v>434.93</c:v>
                </c:pt>
                <c:pt idx="26">
                  <c:v>2055.66</c:v>
                </c:pt>
                <c:pt idx="27">
                  <c:v>1079.02</c:v>
                </c:pt>
                <c:pt idx="28">
                  <c:v>448.63</c:v>
                </c:pt>
                <c:pt idx="29">
                  <c:v>268.67</c:v>
                </c:pt>
                <c:pt idx="30">
                  <c:v>714.88</c:v>
                </c:pt>
                <c:pt idx="31">
                  <c:v>805.32</c:v>
                </c:pt>
                <c:pt idx="32">
                  <c:v>809.26</c:v>
                </c:pt>
                <c:pt idx="33">
                  <c:v>1826.98</c:v>
                </c:pt>
                <c:pt idx="34">
                  <c:v>799.51</c:v>
                </c:pt>
                <c:pt idx="35">
                  <c:v>856.39</c:v>
                </c:pt>
                <c:pt idx="36">
                  <c:v>387642.94</c:v>
                </c:pt>
                <c:pt idx="37">
                  <c:v>774.38</c:v>
                </c:pt>
                <c:pt idx="38">
                  <c:v>1032.48</c:v>
                </c:pt>
                <c:pt idx="39">
                  <c:v>836.73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4F47-9DD3-4C6F1D25EE56}"/>
            </c:ext>
          </c:extLst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'Y-Thdata'!$E$42:$E$56</c:f>
              <c:numCache>
                <c:formatCode>General</c:formatCode>
                <c:ptCount val="15"/>
                <c:pt idx="0">
                  <c:v>81.34</c:v>
                </c:pt>
                <c:pt idx="1">
                  <c:v>93.5</c:v>
                </c:pt>
                <c:pt idx="2">
                  <c:v>104.11</c:v>
                </c:pt>
                <c:pt idx="3">
                  <c:v>88.68</c:v>
                </c:pt>
                <c:pt idx="4">
                  <c:v>285.06</c:v>
                </c:pt>
                <c:pt idx="5">
                  <c:v>235.54</c:v>
                </c:pt>
                <c:pt idx="6">
                  <c:v>376.4</c:v>
                </c:pt>
                <c:pt idx="7">
                  <c:v>292.48</c:v>
                </c:pt>
                <c:pt idx="8">
                  <c:v>236.94</c:v>
                </c:pt>
                <c:pt idx="9">
                  <c:v>322.68</c:v>
                </c:pt>
                <c:pt idx="10">
                  <c:v>109.06</c:v>
                </c:pt>
                <c:pt idx="11">
                  <c:v>116.55</c:v>
                </c:pt>
                <c:pt idx="12">
                  <c:v>48.16</c:v>
                </c:pt>
                <c:pt idx="13">
                  <c:v>47.78</c:v>
                </c:pt>
                <c:pt idx="14">
                  <c:v>55.44</c:v>
                </c:pt>
              </c:numCache>
            </c:numRef>
          </c:xVal>
          <c:yVal>
            <c:numRef>
              <c:f>'Y-Thdata'!$D$42:$D$56</c:f>
              <c:numCache>
                <c:formatCode>General</c:formatCode>
                <c:ptCount val="15"/>
                <c:pt idx="0">
                  <c:v>953.87</c:v>
                </c:pt>
                <c:pt idx="1">
                  <c:v>1529.04</c:v>
                </c:pt>
                <c:pt idx="2">
                  <c:v>446.54</c:v>
                </c:pt>
                <c:pt idx="3">
                  <c:v>817.44</c:v>
                </c:pt>
                <c:pt idx="4">
                  <c:v>4271.5200000000004</c:v>
                </c:pt>
                <c:pt idx="5">
                  <c:v>1076.28</c:v>
                </c:pt>
                <c:pt idx="6">
                  <c:v>1748.43</c:v>
                </c:pt>
                <c:pt idx="7">
                  <c:v>1538.97</c:v>
                </c:pt>
                <c:pt idx="8">
                  <c:v>1209.3399999999999</c:v>
                </c:pt>
                <c:pt idx="9">
                  <c:v>890.49</c:v>
                </c:pt>
                <c:pt idx="10">
                  <c:v>479.76</c:v>
                </c:pt>
                <c:pt idx="11">
                  <c:v>255.17</c:v>
                </c:pt>
                <c:pt idx="12">
                  <c:v>1496.03</c:v>
                </c:pt>
                <c:pt idx="13">
                  <c:v>291.55</c:v>
                </c:pt>
                <c:pt idx="14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9-4F47-9DD3-4C6F1D25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logBase val="10"/>
          <c:orientation val="minMax"/>
          <c:max val="100000"/>
          <c:min val="0.1"/>
        </c:scaling>
        <c:delete val="0"/>
        <c:axPos val="b"/>
        <c:majorGridlines/>
        <c:title>
          <c:tx>
            <c:strRef>
              <c:f>'Y-Thdata'!$E$1</c:f>
              <c:strCache>
                <c:ptCount val="1"/>
                <c:pt idx="0">
                  <c:v>Th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60002"/>
        <c:crossesAt val="1"/>
        <c:crossBetween val="midCat"/>
      </c:valAx>
      <c:valAx>
        <c:axId val="5006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'Y-Thdata'!$D$1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60001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Yb/Sm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'Y-YbSmdata'!$E$2:$E$41</c:f>
              <c:numCache>
                <c:formatCode>General</c:formatCode>
                <c:ptCount val="40"/>
                <c:pt idx="0">
                  <c:v>62.727959697732992</c:v>
                </c:pt>
                <c:pt idx="1">
                  <c:v>0.57543063466001665</c:v>
                </c:pt>
                <c:pt idx="2">
                  <c:v>34.610294117647058</c:v>
                </c:pt>
                <c:pt idx="3">
                  <c:v>18.808880308880308</c:v>
                </c:pt>
                <c:pt idx="4">
                  <c:v>106.51201201201199</c:v>
                </c:pt>
                <c:pt idx="5">
                  <c:v>169.08510638297869</c:v>
                </c:pt>
                <c:pt idx="6">
                  <c:v>49.840075853350193</c:v>
                </c:pt>
                <c:pt idx="7">
                  <c:v>50.328422876949737</c:v>
                </c:pt>
                <c:pt idx="8">
                  <c:v>110.87856071964021</c:v>
                </c:pt>
                <c:pt idx="9">
                  <c:v>155.13384321223711</c:v>
                </c:pt>
                <c:pt idx="10">
                  <c:v>37.859209257473488</c:v>
                </c:pt>
                <c:pt idx="11">
                  <c:v>61.000613873542058</c:v>
                </c:pt>
                <c:pt idx="12">
                  <c:v>176.6764705882353</c:v>
                </c:pt>
                <c:pt idx="13">
                  <c:v>73.586345381526101</c:v>
                </c:pt>
                <c:pt idx="14">
                  <c:v>90.751999999999995</c:v>
                </c:pt>
                <c:pt idx="15">
                  <c:v>0.28176589597236051</c:v>
                </c:pt>
                <c:pt idx="16">
                  <c:v>48.787878787878789</c:v>
                </c:pt>
                <c:pt idx="17">
                  <c:v>73.987138263665599</c:v>
                </c:pt>
                <c:pt idx="18">
                  <c:v>69.213084112149545</c:v>
                </c:pt>
                <c:pt idx="19">
                  <c:v>122.4157303370787</c:v>
                </c:pt>
                <c:pt idx="20">
                  <c:v>23.684258416742491</c:v>
                </c:pt>
                <c:pt idx="21">
                  <c:v>23.13576158940397</c:v>
                </c:pt>
                <c:pt idx="22">
                  <c:v>64.714876033057863</c:v>
                </c:pt>
                <c:pt idx="23">
                  <c:v>14.604536489151871</c:v>
                </c:pt>
                <c:pt idx="24">
                  <c:v>16.063094641962941</c:v>
                </c:pt>
                <c:pt idx="25">
                  <c:v>22.640476190476189</c:v>
                </c:pt>
                <c:pt idx="26">
                  <c:v>7.2581201945708456</c:v>
                </c:pt>
                <c:pt idx="27">
                  <c:v>11.122857142857139</c:v>
                </c:pt>
                <c:pt idx="28">
                  <c:v>23.129098360655739</c:v>
                </c:pt>
                <c:pt idx="29">
                  <c:v>30.90625</c:v>
                </c:pt>
                <c:pt idx="30">
                  <c:v>131.70161290322579</c:v>
                </c:pt>
                <c:pt idx="31">
                  <c:v>35.596560846560848</c:v>
                </c:pt>
                <c:pt idx="32">
                  <c:v>51.923076923076927</c:v>
                </c:pt>
                <c:pt idx="33">
                  <c:v>84.333333333333329</c:v>
                </c:pt>
                <c:pt idx="34">
                  <c:v>69.035928143712582</c:v>
                </c:pt>
                <c:pt idx="35">
                  <c:v>47.205374280230323</c:v>
                </c:pt>
                <c:pt idx="36">
                  <c:v>0.37345844825358948</c:v>
                </c:pt>
                <c:pt idx="37">
                  <c:v>59.723557692307693</c:v>
                </c:pt>
                <c:pt idx="38">
                  <c:v>63.135135135135137</c:v>
                </c:pt>
                <c:pt idx="39">
                  <c:v>62.379576107899801</c:v>
                </c:pt>
              </c:numCache>
            </c:numRef>
          </c:xVal>
          <c:yVal>
            <c:numRef>
              <c:f>'Y-YbSmdata'!$D$2:$D$41</c:f>
              <c:numCache>
                <c:formatCode>General</c:formatCode>
                <c:ptCount val="40"/>
                <c:pt idx="0">
                  <c:v>957.73</c:v>
                </c:pt>
                <c:pt idx="1">
                  <c:v>568349.31000000006</c:v>
                </c:pt>
                <c:pt idx="2">
                  <c:v>1068.42</c:v>
                </c:pt>
                <c:pt idx="3">
                  <c:v>2183.8000000000002</c:v>
                </c:pt>
                <c:pt idx="4">
                  <c:v>1999.21</c:v>
                </c:pt>
                <c:pt idx="5">
                  <c:v>2933.12</c:v>
                </c:pt>
                <c:pt idx="6">
                  <c:v>3133.56</c:v>
                </c:pt>
                <c:pt idx="7">
                  <c:v>1964.3</c:v>
                </c:pt>
                <c:pt idx="8">
                  <c:v>2160.9299999999998</c:v>
                </c:pt>
                <c:pt idx="9">
                  <c:v>1951.75</c:v>
                </c:pt>
                <c:pt idx="10">
                  <c:v>1493.34</c:v>
                </c:pt>
                <c:pt idx="11">
                  <c:v>2313.36</c:v>
                </c:pt>
                <c:pt idx="12">
                  <c:v>590.23</c:v>
                </c:pt>
                <c:pt idx="13">
                  <c:v>674.88</c:v>
                </c:pt>
                <c:pt idx="14">
                  <c:v>714.16</c:v>
                </c:pt>
                <c:pt idx="15">
                  <c:v>360301.38</c:v>
                </c:pt>
                <c:pt idx="16">
                  <c:v>1272.73</c:v>
                </c:pt>
                <c:pt idx="17">
                  <c:v>809.1</c:v>
                </c:pt>
                <c:pt idx="18">
                  <c:v>1149.48</c:v>
                </c:pt>
                <c:pt idx="19">
                  <c:v>1296.4100000000001</c:v>
                </c:pt>
                <c:pt idx="20">
                  <c:v>1064.57</c:v>
                </c:pt>
                <c:pt idx="21">
                  <c:v>696.56</c:v>
                </c:pt>
                <c:pt idx="22">
                  <c:v>369.66</c:v>
                </c:pt>
                <c:pt idx="23">
                  <c:v>1052.49</c:v>
                </c:pt>
                <c:pt idx="24">
                  <c:v>808.09</c:v>
                </c:pt>
                <c:pt idx="25">
                  <c:v>434.93</c:v>
                </c:pt>
                <c:pt idx="26">
                  <c:v>2055.66</c:v>
                </c:pt>
                <c:pt idx="27">
                  <c:v>1079.02</c:v>
                </c:pt>
                <c:pt idx="28">
                  <c:v>448.63</c:v>
                </c:pt>
                <c:pt idx="29">
                  <c:v>268.67</c:v>
                </c:pt>
                <c:pt idx="30">
                  <c:v>714.88</c:v>
                </c:pt>
                <c:pt idx="31">
                  <c:v>805.32</c:v>
                </c:pt>
                <c:pt idx="32">
                  <c:v>809.26</c:v>
                </c:pt>
                <c:pt idx="33">
                  <c:v>1826.98</c:v>
                </c:pt>
                <c:pt idx="34">
                  <c:v>799.51</c:v>
                </c:pt>
                <c:pt idx="35">
                  <c:v>856.39</c:v>
                </c:pt>
                <c:pt idx="36">
                  <c:v>387642.94</c:v>
                </c:pt>
                <c:pt idx="37">
                  <c:v>774.38</c:v>
                </c:pt>
                <c:pt idx="38">
                  <c:v>1032.48</c:v>
                </c:pt>
                <c:pt idx="39">
                  <c:v>836.73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3-4BB6-AFB4-B46B98B9119F}"/>
            </c:ext>
          </c:extLst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'Y-YbSmdata'!$E$42:$E$56</c:f>
              <c:numCache>
                <c:formatCode>General</c:formatCode>
                <c:ptCount val="15"/>
                <c:pt idx="0">
                  <c:v>14.715254237288139</c:v>
                </c:pt>
                <c:pt idx="1">
                  <c:v>8.8825104104699584</c:v>
                </c:pt>
                <c:pt idx="2">
                  <c:v>18.543296089385471</c:v>
                </c:pt>
                <c:pt idx="3">
                  <c:v>21.706349206349209</c:v>
                </c:pt>
                <c:pt idx="4">
                  <c:v>74.183615819209038</c:v>
                </c:pt>
                <c:pt idx="5">
                  <c:v>33.377985462097612</c:v>
                </c:pt>
                <c:pt idx="6">
                  <c:v>18.301079913606909</c:v>
                </c:pt>
                <c:pt idx="7">
                  <c:v>48.18181818181818</c:v>
                </c:pt>
                <c:pt idx="8">
                  <c:v>59.56549520766773</c:v>
                </c:pt>
                <c:pt idx="9">
                  <c:v>16.355011933174229</c:v>
                </c:pt>
                <c:pt idx="10">
                  <c:v>19.436493738819319</c:v>
                </c:pt>
                <c:pt idx="11">
                  <c:v>27.471962616822431</c:v>
                </c:pt>
                <c:pt idx="12">
                  <c:v>59.310116086235482</c:v>
                </c:pt>
                <c:pt idx="13">
                  <c:v>53.973684210526322</c:v>
                </c:pt>
                <c:pt idx="14">
                  <c:v>55.449044585987266</c:v>
                </c:pt>
              </c:numCache>
            </c:numRef>
          </c:xVal>
          <c:yVal>
            <c:numRef>
              <c:f>'Y-YbSmdata'!$D$42:$D$56</c:f>
              <c:numCache>
                <c:formatCode>General</c:formatCode>
                <c:ptCount val="15"/>
                <c:pt idx="0">
                  <c:v>953.87</c:v>
                </c:pt>
                <c:pt idx="1">
                  <c:v>1529.04</c:v>
                </c:pt>
                <c:pt idx="2">
                  <c:v>446.54</c:v>
                </c:pt>
                <c:pt idx="3">
                  <c:v>817.44</c:v>
                </c:pt>
                <c:pt idx="4">
                  <c:v>4271.5200000000004</c:v>
                </c:pt>
                <c:pt idx="5">
                  <c:v>1076.28</c:v>
                </c:pt>
                <c:pt idx="6">
                  <c:v>1748.43</c:v>
                </c:pt>
                <c:pt idx="7">
                  <c:v>1538.97</c:v>
                </c:pt>
                <c:pt idx="8">
                  <c:v>1209.3399999999999</c:v>
                </c:pt>
                <c:pt idx="9">
                  <c:v>890.49</c:v>
                </c:pt>
                <c:pt idx="10">
                  <c:v>479.76</c:v>
                </c:pt>
                <c:pt idx="11">
                  <c:v>255.17</c:v>
                </c:pt>
                <c:pt idx="12">
                  <c:v>1496.03</c:v>
                </c:pt>
                <c:pt idx="13">
                  <c:v>291.55</c:v>
                </c:pt>
                <c:pt idx="14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3-4BB6-AFB4-B46B98B91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logBase val="10"/>
          <c:orientation val="minMax"/>
          <c:max val="1000"/>
          <c:min val="0.1"/>
        </c:scaling>
        <c:delete val="0"/>
        <c:axPos val="b"/>
        <c:majorGridlines/>
        <c:title>
          <c:tx>
            <c:strRef>
              <c:f>'Y-YbSmdata'!$E$1</c:f>
              <c:strCache>
                <c:ptCount val="1"/>
                <c:pt idx="0">
                  <c:v>Yb/Sm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70002"/>
        <c:crossesAt val="1"/>
        <c:crossBetween val="midCat"/>
      </c:valAx>
      <c:valAx>
        <c:axId val="5007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'Y-YbSmdata'!$D$1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70001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Nb/Ta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'Y-NbTadata'!$E$2:$E$41</c:f>
              <c:numCache>
                <c:formatCode>General</c:formatCode>
                <c:ptCount val="40"/>
                <c:pt idx="0">
                  <c:v>2.982107355864811</c:v>
                </c:pt>
                <c:pt idx="1">
                  <c:v>17.106951583346369</c:v>
                </c:pt>
                <c:pt idx="2">
                  <c:v>40.323955669224198</c:v>
                </c:pt>
                <c:pt idx="3">
                  <c:v>4.5434298440979948</c:v>
                </c:pt>
                <c:pt idx="4">
                  <c:v>2.256427604871448</c:v>
                </c:pt>
                <c:pt idx="5">
                  <c:v>1.955085865257596</c:v>
                </c:pt>
                <c:pt idx="6">
                  <c:v>3.3299284984678241</c:v>
                </c:pt>
                <c:pt idx="7">
                  <c:v>2.6843317972350231</c:v>
                </c:pt>
                <c:pt idx="8">
                  <c:v>8.9166666666666661</c:v>
                </c:pt>
                <c:pt idx="9">
                  <c:v>6.3266475644699129</c:v>
                </c:pt>
                <c:pt idx="10">
                  <c:v>6.1790017211703958</c:v>
                </c:pt>
                <c:pt idx="11">
                  <c:v>24.12385321100917</c:v>
                </c:pt>
                <c:pt idx="12">
                  <c:v>11.315789473684211</c:v>
                </c:pt>
                <c:pt idx="13">
                  <c:v>3.2018561484918791</c:v>
                </c:pt>
                <c:pt idx="14">
                  <c:v>2.8358208955223878</c:v>
                </c:pt>
                <c:pt idx="15">
                  <c:v>12.53271077600618</c:v>
                </c:pt>
                <c:pt idx="16">
                  <c:v>2.847938144329897</c:v>
                </c:pt>
                <c:pt idx="17">
                  <c:v>2.5191204588910132</c:v>
                </c:pt>
                <c:pt idx="18">
                  <c:v>5.122235157159488</c:v>
                </c:pt>
                <c:pt idx="19">
                  <c:v>2.9122055674518199</c:v>
                </c:pt>
                <c:pt idx="20">
                  <c:v>13.95375070501974</c:v>
                </c:pt>
                <c:pt idx="21">
                  <c:v>6.513317191283293</c:v>
                </c:pt>
                <c:pt idx="22">
                  <c:v>6.9230769230769234</c:v>
                </c:pt>
                <c:pt idx="23">
                  <c:v>8.7415730337078639</c:v>
                </c:pt>
                <c:pt idx="24">
                  <c:v>7.2840867328188166</c:v>
                </c:pt>
                <c:pt idx="25">
                  <c:v>4.6346938775510207</c:v>
                </c:pt>
                <c:pt idx="26">
                  <c:v>30.082524271844662</c:v>
                </c:pt>
                <c:pt idx="27">
                  <c:v>24.576271186440682</c:v>
                </c:pt>
                <c:pt idx="28">
                  <c:v>5.6959314775160603</c:v>
                </c:pt>
                <c:pt idx="29">
                  <c:v>4.213483146067416</c:v>
                </c:pt>
                <c:pt idx="30">
                  <c:v>5.2165354330708658</c:v>
                </c:pt>
                <c:pt idx="31">
                  <c:v>14.58989229494615</c:v>
                </c:pt>
                <c:pt idx="32">
                  <c:v>15.18987341772152</c:v>
                </c:pt>
                <c:pt idx="33">
                  <c:v>3.6857825567502989</c:v>
                </c:pt>
                <c:pt idx="34">
                  <c:v>3.0285714285714289</c:v>
                </c:pt>
                <c:pt idx="35">
                  <c:v>6.5394402035623402</c:v>
                </c:pt>
                <c:pt idx="36">
                  <c:v>12.953453240790569</c:v>
                </c:pt>
                <c:pt idx="37">
                  <c:v>7.1980676328502424</c:v>
                </c:pt>
                <c:pt idx="38">
                  <c:v>3.478810879190386</c:v>
                </c:pt>
                <c:pt idx="39">
                  <c:v>6.2380538662033009</c:v>
                </c:pt>
              </c:numCache>
            </c:numRef>
          </c:xVal>
          <c:yVal>
            <c:numRef>
              <c:f>'Y-NbTadata'!$D$2:$D$41</c:f>
              <c:numCache>
                <c:formatCode>General</c:formatCode>
                <c:ptCount val="40"/>
                <c:pt idx="0">
                  <c:v>957.73</c:v>
                </c:pt>
                <c:pt idx="1">
                  <c:v>568349.31000000006</c:v>
                </c:pt>
                <c:pt idx="2">
                  <c:v>1068.42</c:v>
                </c:pt>
                <c:pt idx="3">
                  <c:v>2183.8000000000002</c:v>
                </c:pt>
                <c:pt idx="4">
                  <c:v>1999.21</c:v>
                </c:pt>
                <c:pt idx="5">
                  <c:v>2933.12</c:v>
                </c:pt>
                <c:pt idx="6">
                  <c:v>3133.56</c:v>
                </c:pt>
                <c:pt idx="7">
                  <c:v>1964.3</c:v>
                </c:pt>
                <c:pt idx="8">
                  <c:v>2160.9299999999998</c:v>
                </c:pt>
                <c:pt idx="9">
                  <c:v>1951.75</c:v>
                </c:pt>
                <c:pt idx="10">
                  <c:v>1493.34</c:v>
                </c:pt>
                <c:pt idx="11">
                  <c:v>2313.36</c:v>
                </c:pt>
                <c:pt idx="12">
                  <c:v>590.23</c:v>
                </c:pt>
                <c:pt idx="13">
                  <c:v>674.88</c:v>
                </c:pt>
                <c:pt idx="14">
                  <c:v>714.16</c:v>
                </c:pt>
                <c:pt idx="15">
                  <c:v>360301.38</c:v>
                </c:pt>
                <c:pt idx="16">
                  <c:v>1272.73</c:v>
                </c:pt>
                <c:pt idx="17">
                  <c:v>809.1</c:v>
                </c:pt>
                <c:pt idx="18">
                  <c:v>1149.48</c:v>
                </c:pt>
                <c:pt idx="19">
                  <c:v>1296.4100000000001</c:v>
                </c:pt>
                <c:pt idx="20">
                  <c:v>1064.57</c:v>
                </c:pt>
                <c:pt idx="21">
                  <c:v>696.56</c:v>
                </c:pt>
                <c:pt idx="22">
                  <c:v>369.66</c:v>
                </c:pt>
                <c:pt idx="23">
                  <c:v>1052.49</c:v>
                </c:pt>
                <c:pt idx="24">
                  <c:v>808.09</c:v>
                </c:pt>
                <c:pt idx="25">
                  <c:v>434.93</c:v>
                </c:pt>
                <c:pt idx="26">
                  <c:v>2055.66</c:v>
                </c:pt>
                <c:pt idx="27">
                  <c:v>1079.02</c:v>
                </c:pt>
                <c:pt idx="28">
                  <c:v>448.63</c:v>
                </c:pt>
                <c:pt idx="29">
                  <c:v>268.67</c:v>
                </c:pt>
                <c:pt idx="30">
                  <c:v>714.88</c:v>
                </c:pt>
                <c:pt idx="31">
                  <c:v>805.32</c:v>
                </c:pt>
                <c:pt idx="32">
                  <c:v>809.26</c:v>
                </c:pt>
                <c:pt idx="33">
                  <c:v>1826.98</c:v>
                </c:pt>
                <c:pt idx="34">
                  <c:v>799.51</c:v>
                </c:pt>
                <c:pt idx="35">
                  <c:v>856.39</c:v>
                </c:pt>
                <c:pt idx="36">
                  <c:v>387642.94</c:v>
                </c:pt>
                <c:pt idx="37">
                  <c:v>774.38</c:v>
                </c:pt>
                <c:pt idx="38">
                  <c:v>1032.48</c:v>
                </c:pt>
                <c:pt idx="39">
                  <c:v>836.73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5-4DBE-B28B-95694C118F14}"/>
            </c:ext>
          </c:extLst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'Y-NbTadata'!$E$42:$E$56</c:f>
              <c:numCache>
                <c:formatCode>General</c:formatCode>
                <c:ptCount val="15"/>
                <c:pt idx="0">
                  <c:v>3.0270655270655271</c:v>
                </c:pt>
                <c:pt idx="1">
                  <c:v>15.0926243567753</c:v>
                </c:pt>
                <c:pt idx="2">
                  <c:v>3.056379821958457</c:v>
                </c:pt>
                <c:pt idx="3">
                  <c:v>3.8510445049954591</c:v>
                </c:pt>
                <c:pt idx="4">
                  <c:v>3.1629701060752171</c:v>
                </c:pt>
                <c:pt idx="5">
                  <c:v>4.4338235294117636</c:v>
                </c:pt>
                <c:pt idx="6">
                  <c:v>14.51603498542274</c:v>
                </c:pt>
                <c:pt idx="7">
                  <c:v>9.3159609120521178</c:v>
                </c:pt>
                <c:pt idx="8">
                  <c:v>4.102893890675241</c:v>
                </c:pt>
                <c:pt idx="9">
                  <c:v>20.64730290456431</c:v>
                </c:pt>
                <c:pt idx="10">
                  <c:v>16.148648648648649</c:v>
                </c:pt>
                <c:pt idx="11">
                  <c:v>3.618257261410788</c:v>
                </c:pt>
                <c:pt idx="12">
                  <c:v>3.1791044776119399</c:v>
                </c:pt>
                <c:pt idx="13">
                  <c:v>3.452554744525548</c:v>
                </c:pt>
                <c:pt idx="14">
                  <c:v>3.581550802139037</c:v>
                </c:pt>
              </c:numCache>
            </c:numRef>
          </c:xVal>
          <c:yVal>
            <c:numRef>
              <c:f>'Y-NbTadata'!$D$42:$D$56</c:f>
              <c:numCache>
                <c:formatCode>General</c:formatCode>
                <c:ptCount val="15"/>
                <c:pt idx="0">
                  <c:v>953.87</c:v>
                </c:pt>
                <c:pt idx="1">
                  <c:v>1529.04</c:v>
                </c:pt>
                <c:pt idx="2">
                  <c:v>446.54</c:v>
                </c:pt>
                <c:pt idx="3">
                  <c:v>817.44</c:v>
                </c:pt>
                <c:pt idx="4">
                  <c:v>4271.5200000000004</c:v>
                </c:pt>
                <c:pt idx="5">
                  <c:v>1076.28</c:v>
                </c:pt>
                <c:pt idx="6">
                  <c:v>1748.43</c:v>
                </c:pt>
                <c:pt idx="7">
                  <c:v>1538.97</c:v>
                </c:pt>
                <c:pt idx="8">
                  <c:v>1209.3399999999999</c:v>
                </c:pt>
                <c:pt idx="9">
                  <c:v>890.49</c:v>
                </c:pt>
                <c:pt idx="10">
                  <c:v>479.76</c:v>
                </c:pt>
                <c:pt idx="11">
                  <c:v>255.17</c:v>
                </c:pt>
                <c:pt idx="12">
                  <c:v>1496.03</c:v>
                </c:pt>
                <c:pt idx="13">
                  <c:v>291.55</c:v>
                </c:pt>
                <c:pt idx="14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5-4DBE-B28B-95694C118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logBase val="10"/>
          <c:orientation val="minMax"/>
          <c:max val="100"/>
          <c:min val="0.1"/>
        </c:scaling>
        <c:delete val="0"/>
        <c:axPos val="b"/>
        <c:majorGridlines/>
        <c:title>
          <c:tx>
            <c:strRef>
              <c:f>'Y-NbTadata'!$E$1</c:f>
              <c:strCache>
                <c:ptCount val="1"/>
                <c:pt idx="0">
                  <c:v>Nb/Ta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80002"/>
        <c:crossesAt val="1"/>
        <c:crossBetween val="midCat"/>
      </c:valAx>
      <c:valAx>
        <c:axId val="5008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'Y-NbTadata'!$D$1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80001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Th/U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INT1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'Y-ThUdata'!$E$2:$E$41</c:f>
              <c:numCache>
                <c:formatCode>General</c:formatCode>
                <c:ptCount val="40"/>
                <c:pt idx="0">
                  <c:v>0.44209187490647922</c:v>
                </c:pt>
                <c:pt idx="1">
                  <c:v>6.7912240381901841</c:v>
                </c:pt>
                <c:pt idx="2">
                  <c:v>0.68901453957996772</c:v>
                </c:pt>
                <c:pt idx="3">
                  <c:v>0.60179002699247053</c:v>
                </c:pt>
                <c:pt idx="4">
                  <c:v>0.20463944056936981</c:v>
                </c:pt>
                <c:pt idx="5">
                  <c:v>8.3975013750294647E-2</c:v>
                </c:pt>
                <c:pt idx="6">
                  <c:v>0.59125259145322007</c:v>
                </c:pt>
                <c:pt idx="7">
                  <c:v>0.99925958833111217</c:v>
                </c:pt>
                <c:pt idx="8">
                  <c:v>0.56730402340272179</c:v>
                </c:pt>
                <c:pt idx="9">
                  <c:v>0.59971120977564729</c:v>
                </c:pt>
                <c:pt idx="10">
                  <c:v>0.51318113017154388</c:v>
                </c:pt>
                <c:pt idx="11">
                  <c:v>0.93647704431611511</c:v>
                </c:pt>
                <c:pt idx="12">
                  <c:v>0.5153391822925627</c:v>
                </c:pt>
                <c:pt idx="13">
                  <c:v>0.82126348228043133</c:v>
                </c:pt>
                <c:pt idx="14">
                  <c:v>0.46056481796529442</c:v>
                </c:pt>
                <c:pt idx="15">
                  <c:v>8.2984903213021433</c:v>
                </c:pt>
                <c:pt idx="16">
                  <c:v>0.5569735642661805</c:v>
                </c:pt>
                <c:pt idx="17">
                  <c:v>0.27225130890052363</c:v>
                </c:pt>
                <c:pt idx="18">
                  <c:v>0.77345275002870606</c:v>
                </c:pt>
                <c:pt idx="19">
                  <c:v>0.3636934673366834</c:v>
                </c:pt>
                <c:pt idx="20">
                  <c:v>1.0217715643476819</c:v>
                </c:pt>
                <c:pt idx="21">
                  <c:v>0.72987113941459614</c:v>
                </c:pt>
                <c:pt idx="22">
                  <c:v>0.32436150487469351</c:v>
                </c:pt>
                <c:pt idx="23">
                  <c:v>0.31164572773787508</c:v>
                </c:pt>
                <c:pt idx="24">
                  <c:v>7.6532209855105462E-2</c:v>
                </c:pt>
                <c:pt idx="25">
                  <c:v>1.095049947815715</c:v>
                </c:pt>
                <c:pt idx="26">
                  <c:v>0.71272621332602137</c:v>
                </c:pt>
                <c:pt idx="27">
                  <c:v>0.53009484324264822</c:v>
                </c:pt>
                <c:pt idx="28">
                  <c:v>0.27879891682043662</c:v>
                </c:pt>
                <c:pt idx="29">
                  <c:v>0.63878622836024135</c:v>
                </c:pt>
                <c:pt idx="30">
                  <c:v>0.91880713974749684</c:v>
                </c:pt>
                <c:pt idx="31">
                  <c:v>0.90541976620616371</c:v>
                </c:pt>
                <c:pt idx="32">
                  <c:v>0.74308897065760926</c:v>
                </c:pt>
                <c:pt idx="33">
                  <c:v>1.104653477170495</c:v>
                </c:pt>
                <c:pt idx="34">
                  <c:v>0.52262616965792297</c:v>
                </c:pt>
                <c:pt idx="35">
                  <c:v>0.48127393670630919</c:v>
                </c:pt>
                <c:pt idx="36">
                  <c:v>6.949629406612007</c:v>
                </c:pt>
                <c:pt idx="37">
                  <c:v>0.37922252010723861</c:v>
                </c:pt>
                <c:pt idx="38">
                  <c:v>0.36849919577679707</c:v>
                </c:pt>
                <c:pt idx="39">
                  <c:v>0.58706527635465011</c:v>
                </c:pt>
              </c:numCache>
            </c:numRef>
          </c:xVal>
          <c:yVal>
            <c:numRef>
              <c:f>'Y-ThUdata'!$D$2:$D$41</c:f>
              <c:numCache>
                <c:formatCode>General</c:formatCode>
                <c:ptCount val="40"/>
                <c:pt idx="0">
                  <c:v>957.73</c:v>
                </c:pt>
                <c:pt idx="1">
                  <c:v>568349.31000000006</c:v>
                </c:pt>
                <c:pt idx="2">
                  <c:v>1068.42</c:v>
                </c:pt>
                <c:pt idx="3">
                  <c:v>2183.8000000000002</c:v>
                </c:pt>
                <c:pt idx="4">
                  <c:v>1999.21</c:v>
                </c:pt>
                <c:pt idx="5">
                  <c:v>2933.12</c:v>
                </c:pt>
                <c:pt idx="6">
                  <c:v>3133.56</c:v>
                </c:pt>
                <c:pt idx="7">
                  <c:v>1964.3</c:v>
                </c:pt>
                <c:pt idx="8">
                  <c:v>2160.9299999999998</c:v>
                </c:pt>
                <c:pt idx="9">
                  <c:v>1951.75</c:v>
                </c:pt>
                <c:pt idx="10">
                  <c:v>1493.34</c:v>
                </c:pt>
                <c:pt idx="11">
                  <c:v>2313.36</c:v>
                </c:pt>
                <c:pt idx="12">
                  <c:v>590.23</c:v>
                </c:pt>
                <c:pt idx="13">
                  <c:v>674.88</c:v>
                </c:pt>
                <c:pt idx="14">
                  <c:v>714.16</c:v>
                </c:pt>
                <c:pt idx="15">
                  <c:v>360301.38</c:v>
                </c:pt>
                <c:pt idx="16">
                  <c:v>1272.73</c:v>
                </c:pt>
                <c:pt idx="17">
                  <c:v>809.1</c:v>
                </c:pt>
                <c:pt idx="18">
                  <c:v>1149.48</c:v>
                </c:pt>
                <c:pt idx="19">
                  <c:v>1296.4100000000001</c:v>
                </c:pt>
                <c:pt idx="20">
                  <c:v>1064.57</c:v>
                </c:pt>
                <c:pt idx="21">
                  <c:v>696.56</c:v>
                </c:pt>
                <c:pt idx="22">
                  <c:v>369.66</c:v>
                </c:pt>
                <c:pt idx="23">
                  <c:v>1052.49</c:v>
                </c:pt>
                <c:pt idx="24">
                  <c:v>808.09</c:v>
                </c:pt>
                <c:pt idx="25">
                  <c:v>434.93</c:v>
                </c:pt>
                <c:pt idx="26">
                  <c:v>2055.66</c:v>
                </c:pt>
                <c:pt idx="27">
                  <c:v>1079.02</c:v>
                </c:pt>
                <c:pt idx="28">
                  <c:v>448.63</c:v>
                </c:pt>
                <c:pt idx="29">
                  <c:v>268.67</c:v>
                </c:pt>
                <c:pt idx="30">
                  <c:v>714.88</c:v>
                </c:pt>
                <c:pt idx="31">
                  <c:v>805.32</c:v>
                </c:pt>
                <c:pt idx="32">
                  <c:v>809.26</c:v>
                </c:pt>
                <c:pt idx="33">
                  <c:v>1826.98</c:v>
                </c:pt>
                <c:pt idx="34">
                  <c:v>799.51</c:v>
                </c:pt>
                <c:pt idx="35">
                  <c:v>856.39</c:v>
                </c:pt>
                <c:pt idx="36">
                  <c:v>387642.94</c:v>
                </c:pt>
                <c:pt idx="37">
                  <c:v>774.38</c:v>
                </c:pt>
                <c:pt idx="38">
                  <c:v>1032.48</c:v>
                </c:pt>
                <c:pt idx="39">
                  <c:v>836.73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7-45A1-B134-993166932037}"/>
            </c:ext>
          </c:extLst>
        </c:ser>
        <c:ser>
          <c:idx val="1"/>
          <c:order val="1"/>
          <c:tx>
            <c:v>INT2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E6E600"/>
              </a:solidFill>
              <a:ln>
                <a:solidFill>
                  <a:srgbClr val="E6E600"/>
                </a:solidFill>
              </a:ln>
            </c:spPr>
          </c:marker>
          <c:xVal>
            <c:numRef>
              <c:f>'Y-ThUdata'!$E$42:$E$56</c:f>
              <c:numCache>
                <c:formatCode>General</c:formatCode>
                <c:ptCount val="15"/>
                <c:pt idx="0">
                  <c:v>0.52386166033361237</c:v>
                </c:pt>
                <c:pt idx="1">
                  <c:v>1.95157587142559</c:v>
                </c:pt>
                <c:pt idx="2">
                  <c:v>0.26987583275008431</c:v>
                </c:pt>
                <c:pt idx="3">
                  <c:v>1.166995657323332</c:v>
                </c:pt>
                <c:pt idx="4">
                  <c:v>0.67339128791458003</c:v>
                </c:pt>
                <c:pt idx="5">
                  <c:v>0.43040657834627682</c:v>
                </c:pt>
                <c:pt idx="6">
                  <c:v>0.77181758530183719</c:v>
                </c:pt>
                <c:pt idx="7">
                  <c:v>0.89800429843414198</c:v>
                </c:pt>
                <c:pt idx="8">
                  <c:v>1.29894194397237</c:v>
                </c:pt>
                <c:pt idx="9">
                  <c:v>1.2860388186999321</c:v>
                </c:pt>
                <c:pt idx="10">
                  <c:v>0.95115995115995122</c:v>
                </c:pt>
                <c:pt idx="11">
                  <c:v>0.79016949152542371</c:v>
                </c:pt>
                <c:pt idx="12">
                  <c:v>0.39739252413565468</c:v>
                </c:pt>
                <c:pt idx="13">
                  <c:v>0.44817559328393208</c:v>
                </c:pt>
                <c:pt idx="14">
                  <c:v>0.55142231947483578</c:v>
                </c:pt>
              </c:numCache>
            </c:numRef>
          </c:xVal>
          <c:yVal>
            <c:numRef>
              <c:f>'Y-ThUdata'!$D$42:$D$56</c:f>
              <c:numCache>
                <c:formatCode>General</c:formatCode>
                <c:ptCount val="15"/>
                <c:pt idx="0">
                  <c:v>953.87</c:v>
                </c:pt>
                <c:pt idx="1">
                  <c:v>1529.04</c:v>
                </c:pt>
                <c:pt idx="2">
                  <c:v>446.54</c:v>
                </c:pt>
                <c:pt idx="3">
                  <c:v>817.44</c:v>
                </c:pt>
                <c:pt idx="4">
                  <c:v>4271.5200000000004</c:v>
                </c:pt>
                <c:pt idx="5">
                  <c:v>1076.28</c:v>
                </c:pt>
                <c:pt idx="6">
                  <c:v>1748.43</c:v>
                </c:pt>
                <c:pt idx="7">
                  <c:v>1538.97</c:v>
                </c:pt>
                <c:pt idx="8">
                  <c:v>1209.3399999999999</c:v>
                </c:pt>
                <c:pt idx="9">
                  <c:v>890.49</c:v>
                </c:pt>
                <c:pt idx="10">
                  <c:v>479.76</c:v>
                </c:pt>
                <c:pt idx="11">
                  <c:v>255.17</c:v>
                </c:pt>
                <c:pt idx="12">
                  <c:v>1496.03</c:v>
                </c:pt>
                <c:pt idx="13">
                  <c:v>291.55</c:v>
                </c:pt>
                <c:pt idx="14">
                  <c:v>612.48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7-45A1-B134-993166932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logBase val="10"/>
          <c:orientation val="minMax"/>
          <c:max val="10000"/>
          <c:min val="0.01"/>
        </c:scaling>
        <c:delete val="0"/>
        <c:axPos val="b"/>
        <c:majorGridlines/>
        <c:title>
          <c:tx>
            <c:strRef>
              <c:f>'Y-ThUdata'!$E$1</c:f>
              <c:strCache>
                <c:ptCount val="1"/>
                <c:pt idx="0">
                  <c:v>Th/U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90002"/>
        <c:crossesAt val="1"/>
        <c:crossBetween val="midCat"/>
      </c:valAx>
      <c:valAx>
        <c:axId val="5009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'Y-ThUdata'!$D$1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90001"/>
        <c:crossesAt val="0.0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CeCe.PNG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482125</xdr:colOff>
      <xdr:row>45</xdr:row>
      <xdr:rowOff>42182</xdr:rowOff>
    </xdr:to>
    <xdr:pic>
      <xdr:nvPicPr>
        <xdr:cNvPr id="4" name="Picture 3" descr="Y-CeCe_legend.PNG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68775" cy="194718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Hf-Y.PNG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12</xdr:col>
      <xdr:colOff>87565</xdr:colOff>
      <xdr:row>44</xdr:row>
      <xdr:rowOff>19292</xdr:rowOff>
    </xdr:to>
    <xdr:pic>
      <xdr:nvPicPr>
        <xdr:cNvPr id="4" name="Picture 3" descr="Hf-Y_legend.PNG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6355015" cy="173379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Nb-Ta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15</xdr:col>
      <xdr:colOff>212615</xdr:colOff>
      <xdr:row>43</xdr:row>
      <xdr:rowOff>109766</xdr:rowOff>
    </xdr:to>
    <xdr:pic>
      <xdr:nvPicPr>
        <xdr:cNvPr id="4" name="Picture 3" descr="Nb-Ta_legend.PNG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8308865" cy="16337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CeCe-EuEu.PNG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402104</xdr:colOff>
      <xdr:row>45</xdr:row>
      <xdr:rowOff>48850</xdr:rowOff>
    </xdr:to>
    <xdr:pic>
      <xdr:nvPicPr>
        <xdr:cNvPr id="4" name="Picture 3" descr="CeCe-EuEu_legend.PNG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888754" cy="195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U.PNG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435446</xdr:colOff>
      <xdr:row>44</xdr:row>
      <xdr:rowOff>186003</xdr:rowOff>
    </xdr:to>
    <xdr:pic>
      <xdr:nvPicPr>
        <xdr:cNvPr id="4" name="Picture 3" descr="Y-U_legend.PNG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22096" cy="1900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YbSm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462120</xdr:colOff>
      <xdr:row>44</xdr:row>
      <xdr:rowOff>159329</xdr:rowOff>
    </xdr:to>
    <xdr:pic>
      <xdr:nvPicPr>
        <xdr:cNvPr id="4" name="Picture 3" descr="Y-YbSm_legend.PNG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48770" cy="18738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NbTa.PNG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442114</xdr:colOff>
      <xdr:row>46</xdr:row>
      <xdr:rowOff>11724</xdr:rowOff>
    </xdr:to>
    <xdr:pic>
      <xdr:nvPicPr>
        <xdr:cNvPr id="4" name="Picture 3" descr="Y-NbTa_legend.PNG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28764" cy="21072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6"/>
  <sheetViews>
    <sheetView workbookViewId="0"/>
  </sheetViews>
  <sheetFormatPr defaultRowHeight="14.5" x14ac:dyDescent="0.35"/>
  <sheetData>
    <row r="1" spans="1:2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27</v>
      </c>
      <c r="B2" t="s">
        <v>26</v>
      </c>
      <c r="C2">
        <v>39.43</v>
      </c>
      <c r="D2">
        <v>0</v>
      </c>
      <c r="E2">
        <v>5.21</v>
      </c>
      <c r="F2">
        <v>275.17</v>
      </c>
      <c r="G2">
        <v>341150.34</v>
      </c>
      <c r="H2">
        <v>2.1339999999999999</v>
      </c>
      <c r="I2">
        <v>0</v>
      </c>
      <c r="J2">
        <v>20.399999999999999</v>
      </c>
      <c r="K2">
        <v>4.4400000000000002E-2</v>
      </c>
      <c r="L2">
        <v>0.86499999999999999</v>
      </c>
      <c r="M2">
        <v>1.8029999999999999</v>
      </c>
      <c r="N2">
        <v>1.1479999999999999</v>
      </c>
      <c r="O2">
        <v>7.94</v>
      </c>
      <c r="P2">
        <v>2.0910000000000002</v>
      </c>
      <c r="Q2">
        <v>21.86</v>
      </c>
      <c r="R2">
        <v>7.35</v>
      </c>
      <c r="S2">
        <v>32.5</v>
      </c>
      <c r="T2">
        <v>6.74</v>
      </c>
      <c r="U2">
        <v>65.989999999999995</v>
      </c>
      <c r="V2">
        <v>13.61</v>
      </c>
      <c r="W2">
        <v>7801.4</v>
      </c>
      <c r="X2">
        <v>0.505</v>
      </c>
      <c r="Y2">
        <v>18.47</v>
      </c>
      <c r="Z2">
        <v>289.05</v>
      </c>
    </row>
    <row r="3" spans="1:26" x14ac:dyDescent="0.35">
      <c r="A3" t="s">
        <v>27</v>
      </c>
      <c r="B3" t="s">
        <v>28</v>
      </c>
      <c r="C3">
        <v>46.08</v>
      </c>
      <c r="D3">
        <v>0</v>
      </c>
      <c r="E3">
        <v>5.75</v>
      </c>
      <c r="F3">
        <v>273.51</v>
      </c>
      <c r="G3">
        <v>340280.16</v>
      </c>
      <c r="H3">
        <v>2.0009999999999999</v>
      </c>
      <c r="I3">
        <v>0</v>
      </c>
      <c r="J3">
        <v>20.29</v>
      </c>
      <c r="K3">
        <v>4.19E-2</v>
      </c>
      <c r="L3">
        <v>0.81100000000000005</v>
      </c>
      <c r="M3">
        <v>1.802</v>
      </c>
      <c r="N3">
        <v>1.1659999999999999</v>
      </c>
      <c r="O3">
        <v>7.93</v>
      </c>
      <c r="P3">
        <v>2.0409999999999999</v>
      </c>
      <c r="Q3">
        <v>22.06</v>
      </c>
      <c r="R3">
        <v>7.37</v>
      </c>
      <c r="S3">
        <v>32.49</v>
      </c>
      <c r="T3">
        <v>6.81</v>
      </c>
      <c r="U3">
        <v>65.930000000000007</v>
      </c>
      <c r="V3">
        <v>13.52</v>
      </c>
      <c r="W3">
        <v>7801.4</v>
      </c>
      <c r="X3">
        <v>0.51700000000000002</v>
      </c>
      <c r="Y3">
        <v>18.3</v>
      </c>
      <c r="Z3">
        <v>287.12</v>
      </c>
    </row>
    <row r="4" spans="1:26" x14ac:dyDescent="0.35">
      <c r="A4" t="s">
        <v>30</v>
      </c>
      <c r="B4" t="s">
        <v>29</v>
      </c>
      <c r="C4">
        <v>25.2</v>
      </c>
      <c r="D4">
        <v>0</v>
      </c>
      <c r="E4">
        <v>4.01</v>
      </c>
      <c r="F4">
        <v>135.09</v>
      </c>
      <c r="G4">
        <v>269616.56</v>
      </c>
      <c r="H4">
        <v>1.077</v>
      </c>
      <c r="I4">
        <v>0</v>
      </c>
      <c r="J4">
        <v>2.2909999999999999</v>
      </c>
      <c r="K4">
        <v>9.1999999999999998E-3</v>
      </c>
      <c r="L4">
        <v>0.20300000000000001</v>
      </c>
      <c r="M4">
        <v>0.34599999999999997</v>
      </c>
      <c r="N4">
        <v>0.192</v>
      </c>
      <c r="O4">
        <v>1.907</v>
      </c>
      <c r="P4">
        <v>0.72699999999999998</v>
      </c>
      <c r="Q4">
        <v>10.68</v>
      </c>
      <c r="R4">
        <v>4.43</v>
      </c>
      <c r="S4">
        <v>24.08</v>
      </c>
      <c r="T4">
        <v>5.97</v>
      </c>
      <c r="U4">
        <v>62.29</v>
      </c>
      <c r="V4">
        <v>12.65</v>
      </c>
      <c r="W4">
        <v>5596.66</v>
      </c>
      <c r="X4">
        <v>0.42199999999999999</v>
      </c>
      <c r="Y4">
        <v>28.52</v>
      </c>
      <c r="Z4">
        <v>78.67</v>
      </c>
    </row>
    <row r="5" spans="1:26" x14ac:dyDescent="0.35">
      <c r="A5" t="s">
        <v>32</v>
      </c>
      <c r="B5" t="s">
        <v>31</v>
      </c>
      <c r="C5">
        <v>231.04</v>
      </c>
      <c r="D5">
        <v>0</v>
      </c>
      <c r="E5">
        <v>22.48</v>
      </c>
      <c r="F5">
        <v>957.73</v>
      </c>
      <c r="G5">
        <v>488604.09</v>
      </c>
      <c r="H5">
        <v>4.5</v>
      </c>
      <c r="I5">
        <v>1.12E-2</v>
      </c>
      <c r="J5">
        <v>9.33</v>
      </c>
      <c r="K5">
        <v>0.121</v>
      </c>
      <c r="L5">
        <v>1.94</v>
      </c>
      <c r="M5">
        <v>3.97</v>
      </c>
      <c r="N5">
        <v>0.221</v>
      </c>
      <c r="O5">
        <v>22.49</v>
      </c>
      <c r="P5">
        <v>7.11</v>
      </c>
      <c r="Q5">
        <v>86.75</v>
      </c>
      <c r="R5">
        <v>31.74</v>
      </c>
      <c r="S5">
        <v>140.27000000000001</v>
      </c>
      <c r="T5">
        <v>28.09</v>
      </c>
      <c r="U5">
        <v>249.03</v>
      </c>
      <c r="V5">
        <v>48.11</v>
      </c>
      <c r="W5">
        <v>16939.830000000002</v>
      </c>
      <c r="X5">
        <v>1.5089999999999999</v>
      </c>
      <c r="Y5">
        <v>59.09</v>
      </c>
      <c r="Z5">
        <v>133.66</v>
      </c>
    </row>
    <row r="6" spans="1:26" x14ac:dyDescent="0.35">
      <c r="A6" t="s">
        <v>32</v>
      </c>
      <c r="B6" t="s">
        <v>33</v>
      </c>
      <c r="C6">
        <v>93011.24</v>
      </c>
      <c r="D6">
        <v>0</v>
      </c>
      <c r="E6">
        <v>0</v>
      </c>
      <c r="F6">
        <v>568349.31000000006</v>
      </c>
      <c r="G6">
        <v>488604.06</v>
      </c>
      <c r="H6">
        <v>612387.81000000006</v>
      </c>
      <c r="I6">
        <v>934180.13</v>
      </c>
      <c r="J6">
        <v>2025930.75</v>
      </c>
      <c r="K6">
        <v>204801.42</v>
      </c>
      <c r="L6">
        <v>704432.06</v>
      </c>
      <c r="M6">
        <v>118856.55</v>
      </c>
      <c r="N6">
        <v>29643.63</v>
      </c>
      <c r="O6">
        <v>101348.79</v>
      </c>
      <c r="P6">
        <v>15416.39</v>
      </c>
      <c r="Q6">
        <v>99892.02</v>
      </c>
      <c r="R6">
        <v>20661.52</v>
      </c>
      <c r="S6">
        <v>59442.51</v>
      </c>
      <c r="T6">
        <v>9180.18</v>
      </c>
      <c r="U6">
        <v>68393.7</v>
      </c>
      <c r="V6">
        <v>10717.66</v>
      </c>
      <c r="W6">
        <v>35851.629999999997</v>
      </c>
      <c r="X6">
        <v>35797.599999999999</v>
      </c>
      <c r="Y6">
        <v>319817.28000000003</v>
      </c>
      <c r="Z6">
        <v>47092.73</v>
      </c>
    </row>
    <row r="7" spans="1:26" x14ac:dyDescent="0.35">
      <c r="A7" t="s">
        <v>32</v>
      </c>
      <c r="B7" t="s">
        <v>34</v>
      </c>
      <c r="C7">
        <v>334.26</v>
      </c>
      <c r="D7">
        <v>825.51</v>
      </c>
      <c r="E7">
        <v>933.77</v>
      </c>
      <c r="F7">
        <v>1068.42</v>
      </c>
      <c r="G7">
        <v>488604.03</v>
      </c>
      <c r="H7">
        <v>94.6</v>
      </c>
      <c r="I7">
        <v>15.25</v>
      </c>
      <c r="J7">
        <v>71.56</v>
      </c>
      <c r="K7">
        <v>3.96</v>
      </c>
      <c r="L7">
        <v>24.38</v>
      </c>
      <c r="M7">
        <v>8.16</v>
      </c>
      <c r="N7">
        <v>1.859</v>
      </c>
      <c r="O7">
        <v>29.06</v>
      </c>
      <c r="P7">
        <v>8.2899999999999991</v>
      </c>
      <c r="Q7">
        <v>97.47</v>
      </c>
      <c r="R7">
        <v>34.85</v>
      </c>
      <c r="S7">
        <v>152.97</v>
      </c>
      <c r="T7">
        <v>31.17</v>
      </c>
      <c r="U7">
        <v>282.42</v>
      </c>
      <c r="V7">
        <v>55.23</v>
      </c>
      <c r="W7">
        <v>17530.849999999999</v>
      </c>
      <c r="X7">
        <v>2.3460000000000001</v>
      </c>
      <c r="Y7">
        <v>102.36</v>
      </c>
      <c r="Z7">
        <v>148.56</v>
      </c>
    </row>
    <row r="8" spans="1:26" x14ac:dyDescent="0.35">
      <c r="A8" t="s">
        <v>32</v>
      </c>
      <c r="B8" t="s">
        <v>35</v>
      </c>
      <c r="C8">
        <v>7481.11</v>
      </c>
      <c r="D8">
        <v>21425.73</v>
      </c>
      <c r="E8">
        <v>484.69</v>
      </c>
      <c r="F8">
        <v>2183.8000000000002</v>
      </c>
      <c r="G8">
        <v>488604</v>
      </c>
      <c r="H8">
        <v>10.199999999999999</v>
      </c>
      <c r="I8">
        <v>110.06</v>
      </c>
      <c r="J8">
        <v>239.43</v>
      </c>
      <c r="K8">
        <v>28.62</v>
      </c>
      <c r="L8">
        <v>125.73</v>
      </c>
      <c r="M8">
        <v>31.08</v>
      </c>
      <c r="N8">
        <v>3.96</v>
      </c>
      <c r="O8">
        <v>66.28</v>
      </c>
      <c r="P8">
        <v>17.690000000000001</v>
      </c>
      <c r="Q8">
        <v>205.21</v>
      </c>
      <c r="R8">
        <v>74.67</v>
      </c>
      <c r="S8">
        <v>326.44</v>
      </c>
      <c r="T8">
        <v>65.61</v>
      </c>
      <c r="U8">
        <v>584.58000000000004</v>
      </c>
      <c r="V8">
        <v>112.29</v>
      </c>
      <c r="W8">
        <v>13899.52</v>
      </c>
      <c r="X8">
        <v>2.2450000000000001</v>
      </c>
      <c r="Y8">
        <v>84.72</v>
      </c>
      <c r="Z8">
        <v>140.78</v>
      </c>
    </row>
    <row r="9" spans="1:26" x14ac:dyDescent="0.35">
      <c r="A9" t="s">
        <v>32</v>
      </c>
      <c r="B9" t="s">
        <v>36</v>
      </c>
      <c r="C9">
        <v>357.42</v>
      </c>
      <c r="D9">
        <v>0</v>
      </c>
      <c r="E9">
        <v>25.65</v>
      </c>
      <c r="F9">
        <v>1999.21</v>
      </c>
      <c r="G9">
        <v>488604.03</v>
      </c>
      <c r="H9">
        <v>33.35</v>
      </c>
      <c r="I9">
        <v>1.47</v>
      </c>
      <c r="J9">
        <v>30.08</v>
      </c>
      <c r="K9">
        <v>1.38</v>
      </c>
      <c r="L9">
        <v>8.65</v>
      </c>
      <c r="M9">
        <v>6.66</v>
      </c>
      <c r="N9">
        <v>0.76400000000000001</v>
      </c>
      <c r="O9">
        <v>31.23</v>
      </c>
      <c r="P9">
        <v>11.17</v>
      </c>
      <c r="Q9">
        <v>150.69999999999999</v>
      </c>
      <c r="R9">
        <v>61.76</v>
      </c>
      <c r="S9">
        <v>313.08999999999997</v>
      </c>
      <c r="T9">
        <v>71.73</v>
      </c>
      <c r="U9">
        <v>709.37</v>
      </c>
      <c r="V9">
        <v>151.22999999999999</v>
      </c>
      <c r="W9">
        <v>21317.78</v>
      </c>
      <c r="X9">
        <v>14.78</v>
      </c>
      <c r="Y9">
        <v>230.6</v>
      </c>
      <c r="Z9">
        <v>1126.8599999999999</v>
      </c>
    </row>
    <row r="10" spans="1:26" x14ac:dyDescent="0.35">
      <c r="A10" t="s">
        <v>32</v>
      </c>
      <c r="B10" t="s">
        <v>37</v>
      </c>
      <c r="C10">
        <v>809.86</v>
      </c>
      <c r="D10">
        <v>0</v>
      </c>
      <c r="E10">
        <v>19.87</v>
      </c>
      <c r="F10">
        <v>2933.12</v>
      </c>
      <c r="G10">
        <v>488604</v>
      </c>
      <c r="H10">
        <v>29.6</v>
      </c>
      <c r="I10">
        <v>0.24199999999999999</v>
      </c>
      <c r="J10">
        <v>11.61</v>
      </c>
      <c r="K10">
        <v>0.27100000000000002</v>
      </c>
      <c r="L10">
        <v>2.08</v>
      </c>
      <c r="M10">
        <v>4.2300000000000004</v>
      </c>
      <c r="N10">
        <v>0.43</v>
      </c>
      <c r="O10">
        <v>36.57</v>
      </c>
      <c r="P10">
        <v>17.399999999999999</v>
      </c>
      <c r="Q10">
        <v>257.36</v>
      </c>
      <c r="R10">
        <v>91.65</v>
      </c>
      <c r="S10">
        <v>397.32</v>
      </c>
      <c r="T10">
        <v>79.83</v>
      </c>
      <c r="U10">
        <v>715.23</v>
      </c>
      <c r="V10">
        <v>137.62</v>
      </c>
      <c r="W10">
        <v>25596.02</v>
      </c>
      <c r="X10">
        <v>15.14</v>
      </c>
      <c r="Y10">
        <v>42.75</v>
      </c>
      <c r="Z10">
        <v>509.08</v>
      </c>
    </row>
    <row r="11" spans="1:26" x14ac:dyDescent="0.35">
      <c r="A11" t="s">
        <v>32</v>
      </c>
      <c r="B11" t="s">
        <v>38</v>
      </c>
      <c r="C11">
        <v>310.27999999999997</v>
      </c>
      <c r="D11">
        <v>0</v>
      </c>
      <c r="E11">
        <v>10.34</v>
      </c>
      <c r="F11">
        <v>3133.56</v>
      </c>
      <c r="G11">
        <v>488604</v>
      </c>
      <c r="H11">
        <v>3.26</v>
      </c>
      <c r="I11">
        <v>2.7E-2</v>
      </c>
      <c r="J11">
        <v>13.36</v>
      </c>
      <c r="K11">
        <v>0.48799999999999999</v>
      </c>
      <c r="L11">
        <v>8.99</v>
      </c>
      <c r="M11">
        <v>15.82</v>
      </c>
      <c r="N11">
        <v>2.48</v>
      </c>
      <c r="O11">
        <v>82.34</v>
      </c>
      <c r="P11">
        <v>25.14</v>
      </c>
      <c r="Q11">
        <v>300.27</v>
      </c>
      <c r="R11">
        <v>109.15</v>
      </c>
      <c r="S11">
        <v>465.29</v>
      </c>
      <c r="T11">
        <v>90.22</v>
      </c>
      <c r="U11">
        <v>788.47</v>
      </c>
      <c r="V11">
        <v>151.61000000000001</v>
      </c>
      <c r="W11">
        <v>16998.29</v>
      </c>
      <c r="X11">
        <v>0.97899999999999998</v>
      </c>
      <c r="Y11">
        <v>88.41</v>
      </c>
      <c r="Z11">
        <v>149.53</v>
      </c>
    </row>
    <row r="12" spans="1:26" x14ac:dyDescent="0.35">
      <c r="A12" t="s">
        <v>32</v>
      </c>
      <c r="B12" t="s">
        <v>39</v>
      </c>
      <c r="C12">
        <v>347.65</v>
      </c>
      <c r="D12">
        <v>0</v>
      </c>
      <c r="E12">
        <v>29.08</v>
      </c>
      <c r="F12">
        <v>1964.3</v>
      </c>
      <c r="G12">
        <v>488603.94</v>
      </c>
      <c r="H12">
        <v>1.165</v>
      </c>
      <c r="I12">
        <v>7.5999999999999998E-2</v>
      </c>
      <c r="J12">
        <v>25.42</v>
      </c>
      <c r="K12">
        <v>0.39500000000000002</v>
      </c>
      <c r="L12">
        <v>7.12</v>
      </c>
      <c r="M12">
        <v>11.54</v>
      </c>
      <c r="N12">
        <v>4.8899999999999997</v>
      </c>
      <c r="O12">
        <v>53.17</v>
      </c>
      <c r="P12">
        <v>15.08</v>
      </c>
      <c r="Q12">
        <v>178.25</v>
      </c>
      <c r="R12">
        <v>64.900000000000006</v>
      </c>
      <c r="S12">
        <v>286.51</v>
      </c>
      <c r="T12">
        <v>61.32</v>
      </c>
      <c r="U12">
        <v>580.79</v>
      </c>
      <c r="V12">
        <v>115.38</v>
      </c>
      <c r="W12">
        <v>14636.83</v>
      </c>
      <c r="X12">
        <v>0.434</v>
      </c>
      <c r="Y12">
        <v>134.96</v>
      </c>
      <c r="Z12">
        <v>135.06</v>
      </c>
    </row>
    <row r="13" spans="1:26" x14ac:dyDescent="0.35">
      <c r="A13" t="s">
        <v>32</v>
      </c>
      <c r="B13" t="s">
        <v>40</v>
      </c>
      <c r="C13">
        <v>342.76</v>
      </c>
      <c r="D13">
        <v>0</v>
      </c>
      <c r="E13">
        <v>10.54</v>
      </c>
      <c r="F13">
        <v>2160.9299999999998</v>
      </c>
      <c r="G13">
        <v>488603.94</v>
      </c>
      <c r="H13">
        <v>10.7</v>
      </c>
      <c r="I13">
        <v>0.36499999999999999</v>
      </c>
      <c r="J13">
        <v>19.66</v>
      </c>
      <c r="K13">
        <v>0.48199999999999998</v>
      </c>
      <c r="L13">
        <v>4.93</v>
      </c>
      <c r="M13">
        <v>6.67</v>
      </c>
      <c r="N13">
        <v>1.5</v>
      </c>
      <c r="O13">
        <v>35.770000000000003</v>
      </c>
      <c r="P13">
        <v>13.09</v>
      </c>
      <c r="Q13">
        <v>167.19</v>
      </c>
      <c r="R13">
        <v>69.34</v>
      </c>
      <c r="S13">
        <v>336.62</v>
      </c>
      <c r="T13">
        <v>75.14</v>
      </c>
      <c r="U13">
        <v>739.56</v>
      </c>
      <c r="V13">
        <v>158.66</v>
      </c>
      <c r="W13">
        <v>19166.87</v>
      </c>
      <c r="X13">
        <v>1.2</v>
      </c>
      <c r="Y13">
        <v>267.62</v>
      </c>
      <c r="Z13">
        <v>471.74</v>
      </c>
    </row>
    <row r="14" spans="1:26" x14ac:dyDescent="0.35">
      <c r="A14" t="s">
        <v>32</v>
      </c>
      <c r="B14" t="s">
        <v>41</v>
      </c>
      <c r="C14">
        <v>171.15</v>
      </c>
      <c r="D14">
        <v>0</v>
      </c>
      <c r="E14">
        <v>7.91</v>
      </c>
      <c r="F14">
        <v>1951.75</v>
      </c>
      <c r="G14">
        <v>488603.94</v>
      </c>
      <c r="H14">
        <v>11.04</v>
      </c>
      <c r="I14">
        <v>1.2869999999999999</v>
      </c>
      <c r="J14">
        <v>72.569999999999993</v>
      </c>
      <c r="K14">
        <v>0.83599999999999997</v>
      </c>
      <c r="L14">
        <v>6.13</v>
      </c>
      <c r="M14">
        <v>5.23</v>
      </c>
      <c r="N14">
        <v>2.64</v>
      </c>
      <c r="O14">
        <v>27.3</v>
      </c>
      <c r="P14">
        <v>8.94</v>
      </c>
      <c r="Q14">
        <v>127.71</v>
      </c>
      <c r="R14">
        <v>55.89</v>
      </c>
      <c r="S14">
        <v>301.19</v>
      </c>
      <c r="T14">
        <v>73.349999999999994</v>
      </c>
      <c r="U14">
        <v>811.35</v>
      </c>
      <c r="V14">
        <v>193.42</v>
      </c>
      <c r="W14">
        <v>18189.650000000001</v>
      </c>
      <c r="X14">
        <v>1.7450000000000001</v>
      </c>
      <c r="Y14">
        <v>610.53</v>
      </c>
      <c r="Z14">
        <v>1018.04</v>
      </c>
    </row>
    <row r="15" spans="1:26" x14ac:dyDescent="0.35">
      <c r="A15" t="s">
        <v>27</v>
      </c>
      <c r="B15" t="s">
        <v>42</v>
      </c>
      <c r="C15">
        <v>44.19</v>
      </c>
      <c r="D15">
        <v>0</v>
      </c>
      <c r="E15">
        <v>6.43</v>
      </c>
      <c r="F15">
        <v>270.95999999999998</v>
      </c>
      <c r="G15">
        <v>338242.16</v>
      </c>
      <c r="H15">
        <v>1.958</v>
      </c>
      <c r="I15">
        <v>0</v>
      </c>
      <c r="J15">
        <v>20.399999999999999</v>
      </c>
      <c r="K15">
        <v>3.7699999999999997E-2</v>
      </c>
      <c r="L15">
        <v>0.82899999999999996</v>
      </c>
      <c r="M15">
        <v>1.89</v>
      </c>
      <c r="N15">
        <v>1.0760000000000001</v>
      </c>
      <c r="O15">
        <v>7.63</v>
      </c>
      <c r="P15">
        <v>2.0910000000000002</v>
      </c>
      <c r="Q15">
        <v>21.55</v>
      </c>
      <c r="R15">
        <v>7.31</v>
      </c>
      <c r="S15">
        <v>32.049999999999997</v>
      </c>
      <c r="T15">
        <v>6.84</v>
      </c>
      <c r="U15">
        <v>65</v>
      </c>
      <c r="V15">
        <v>13.52</v>
      </c>
      <c r="W15">
        <v>7801.4</v>
      </c>
      <c r="X15">
        <v>0.48499999999999999</v>
      </c>
      <c r="Y15">
        <v>18.32</v>
      </c>
      <c r="Z15">
        <v>287.87</v>
      </c>
    </row>
    <row r="16" spans="1:26" x14ac:dyDescent="0.35">
      <c r="A16" t="s">
        <v>27</v>
      </c>
      <c r="B16" t="s">
        <v>43</v>
      </c>
      <c r="C16">
        <v>43.9</v>
      </c>
      <c r="D16">
        <v>0</v>
      </c>
      <c r="E16">
        <v>5.7</v>
      </c>
      <c r="F16">
        <v>270.56</v>
      </c>
      <c r="G16">
        <v>337980.41</v>
      </c>
      <c r="H16">
        <v>1.89</v>
      </c>
      <c r="I16">
        <v>5.1000000000000004E-3</v>
      </c>
      <c r="J16">
        <v>20.07</v>
      </c>
      <c r="K16">
        <v>5.0299999999999997E-2</v>
      </c>
      <c r="L16">
        <v>0.89400000000000002</v>
      </c>
      <c r="M16">
        <v>1.726</v>
      </c>
      <c r="N16">
        <v>1.0780000000000001</v>
      </c>
      <c r="O16">
        <v>7.53</v>
      </c>
      <c r="P16">
        <v>2.0449999999999999</v>
      </c>
      <c r="Q16">
        <v>21.47</v>
      </c>
      <c r="R16">
        <v>7.47</v>
      </c>
      <c r="S16">
        <v>31.62</v>
      </c>
      <c r="T16">
        <v>6.74</v>
      </c>
      <c r="U16">
        <v>63.89</v>
      </c>
      <c r="V16">
        <v>13.42</v>
      </c>
      <c r="W16">
        <v>7801.4</v>
      </c>
      <c r="X16">
        <v>0.50900000000000001</v>
      </c>
      <c r="Y16">
        <v>18.05</v>
      </c>
      <c r="Z16">
        <v>285.64999999999998</v>
      </c>
    </row>
    <row r="17" spans="1:26" x14ac:dyDescent="0.35">
      <c r="A17" t="s">
        <v>27</v>
      </c>
      <c r="B17" t="s">
        <v>42</v>
      </c>
      <c r="C17">
        <v>43.82</v>
      </c>
      <c r="D17">
        <v>0</v>
      </c>
      <c r="E17">
        <v>6.44</v>
      </c>
      <c r="F17">
        <v>271.32</v>
      </c>
      <c r="G17">
        <v>338540.84</v>
      </c>
      <c r="H17">
        <v>1.9610000000000001</v>
      </c>
      <c r="I17">
        <v>0</v>
      </c>
      <c r="J17">
        <v>20.399999999999999</v>
      </c>
      <c r="K17">
        <v>3.7699999999999997E-2</v>
      </c>
      <c r="L17">
        <v>0.82899999999999996</v>
      </c>
      <c r="M17">
        <v>1.89</v>
      </c>
      <c r="N17">
        <v>1.075</v>
      </c>
      <c r="O17">
        <v>7.64</v>
      </c>
      <c r="P17">
        <v>2.093</v>
      </c>
      <c r="Q17">
        <v>21.57</v>
      </c>
      <c r="R17">
        <v>7.32</v>
      </c>
      <c r="S17">
        <v>32.06</v>
      </c>
      <c r="T17">
        <v>6.85</v>
      </c>
      <c r="U17">
        <v>65.09</v>
      </c>
      <c r="V17">
        <v>13.53</v>
      </c>
      <c r="W17">
        <v>7801.4</v>
      </c>
      <c r="X17">
        <v>0.48599999999999999</v>
      </c>
      <c r="Y17">
        <v>18.29</v>
      </c>
      <c r="Z17">
        <v>287.58</v>
      </c>
    </row>
    <row r="18" spans="1:26" x14ac:dyDescent="0.35">
      <c r="A18" t="s">
        <v>27</v>
      </c>
      <c r="B18" t="s">
        <v>43</v>
      </c>
      <c r="C18">
        <v>44.25</v>
      </c>
      <c r="D18">
        <v>0</v>
      </c>
      <c r="E18">
        <v>5.75</v>
      </c>
      <c r="F18">
        <v>270.75</v>
      </c>
      <c r="G18">
        <v>338172.5</v>
      </c>
      <c r="H18">
        <v>1.8919999999999999</v>
      </c>
      <c r="I18">
        <v>5.1000000000000004E-3</v>
      </c>
      <c r="J18">
        <v>20.079999999999998</v>
      </c>
      <c r="K18">
        <v>5.0299999999999997E-2</v>
      </c>
      <c r="L18">
        <v>0.89400000000000002</v>
      </c>
      <c r="M18">
        <v>1.728</v>
      </c>
      <c r="N18">
        <v>1.0780000000000001</v>
      </c>
      <c r="O18">
        <v>7.53</v>
      </c>
      <c r="P18">
        <v>2.0459999999999998</v>
      </c>
      <c r="Q18">
        <v>21.48</v>
      </c>
      <c r="R18">
        <v>7.48</v>
      </c>
      <c r="S18">
        <v>31.63</v>
      </c>
      <c r="T18">
        <v>6.75</v>
      </c>
      <c r="U18">
        <v>63.96</v>
      </c>
      <c r="V18">
        <v>13.42</v>
      </c>
      <c r="W18">
        <v>7801.4</v>
      </c>
      <c r="X18">
        <v>0.51</v>
      </c>
      <c r="Y18">
        <v>18.03</v>
      </c>
      <c r="Z18">
        <v>285.58</v>
      </c>
    </row>
    <row r="19" spans="1:26" x14ac:dyDescent="0.35">
      <c r="A19" t="s">
        <v>30</v>
      </c>
      <c r="B19" t="s">
        <v>44</v>
      </c>
      <c r="C19">
        <v>22.09</v>
      </c>
      <c r="D19">
        <v>0</v>
      </c>
      <c r="E19">
        <v>5.45</v>
      </c>
      <c r="F19">
        <v>140.59</v>
      </c>
      <c r="G19">
        <v>277474.06</v>
      </c>
      <c r="H19">
        <v>0.99</v>
      </c>
      <c r="I19">
        <v>5.1999999999999998E-3</v>
      </c>
      <c r="J19">
        <v>2.4039999999999999</v>
      </c>
      <c r="K19">
        <v>1.5299999999999999E-2</v>
      </c>
      <c r="L19">
        <v>0.22</v>
      </c>
      <c r="M19">
        <v>0.442</v>
      </c>
      <c r="N19">
        <v>0.19800000000000001</v>
      </c>
      <c r="O19">
        <v>2.1379999999999999</v>
      </c>
      <c r="P19">
        <v>0.79500000000000004</v>
      </c>
      <c r="Q19">
        <v>10.95</v>
      </c>
      <c r="R19">
        <v>4.53</v>
      </c>
      <c r="S19">
        <v>24.66</v>
      </c>
      <c r="T19">
        <v>6.16</v>
      </c>
      <c r="U19">
        <v>64.94</v>
      </c>
      <c r="V19">
        <v>13.06</v>
      </c>
      <c r="W19">
        <v>5629.75</v>
      </c>
      <c r="X19">
        <v>0.41699999999999998</v>
      </c>
      <c r="Y19">
        <v>29.55</v>
      </c>
      <c r="Z19">
        <v>83.07</v>
      </c>
    </row>
    <row r="20" spans="1:26" x14ac:dyDescent="0.35">
      <c r="A20" t="s">
        <v>32</v>
      </c>
      <c r="B20" t="s">
        <v>45</v>
      </c>
      <c r="C20">
        <v>113.79</v>
      </c>
      <c r="D20">
        <v>0</v>
      </c>
      <c r="E20">
        <v>9.69</v>
      </c>
      <c r="F20">
        <v>1493.34</v>
      </c>
      <c r="G20">
        <v>274883.06</v>
      </c>
      <c r="H20">
        <v>3.59</v>
      </c>
      <c r="I20">
        <v>0.35399999999999998</v>
      </c>
      <c r="J20">
        <v>8</v>
      </c>
      <c r="K20">
        <v>0.51600000000000001</v>
      </c>
      <c r="L20">
        <v>7.35</v>
      </c>
      <c r="M20">
        <v>10.37</v>
      </c>
      <c r="N20">
        <v>1.0069999999999999</v>
      </c>
      <c r="O20">
        <v>42.71</v>
      </c>
      <c r="P20">
        <v>12.39</v>
      </c>
      <c r="Q20">
        <v>142.58000000000001</v>
      </c>
      <c r="R20">
        <v>50.68</v>
      </c>
      <c r="S20">
        <v>220.1</v>
      </c>
      <c r="T20">
        <v>43.81</v>
      </c>
      <c r="U20">
        <v>392.6</v>
      </c>
      <c r="V20">
        <v>70.11</v>
      </c>
      <c r="W20">
        <v>9153</v>
      </c>
      <c r="X20">
        <v>0.58099999999999996</v>
      </c>
      <c r="Y20">
        <v>81.37</v>
      </c>
      <c r="Z20">
        <v>158.56</v>
      </c>
    </row>
    <row r="21" spans="1:26" x14ac:dyDescent="0.35">
      <c r="A21" t="s">
        <v>32</v>
      </c>
      <c r="B21" t="s">
        <v>46</v>
      </c>
      <c r="C21">
        <v>44.74</v>
      </c>
      <c r="D21">
        <v>131.82</v>
      </c>
      <c r="E21">
        <v>22.78</v>
      </c>
      <c r="F21">
        <v>2313.36</v>
      </c>
      <c r="G21">
        <v>276752.84000000003</v>
      </c>
      <c r="H21">
        <v>52.59</v>
      </c>
      <c r="I21">
        <v>5.26</v>
      </c>
      <c r="J21">
        <v>132.88999999999999</v>
      </c>
      <c r="K21">
        <v>4.88</v>
      </c>
      <c r="L21">
        <v>29.8</v>
      </c>
      <c r="M21">
        <v>16.29</v>
      </c>
      <c r="N21">
        <v>4.97</v>
      </c>
      <c r="O21">
        <v>41.68</v>
      </c>
      <c r="P21">
        <v>11.71</v>
      </c>
      <c r="Q21">
        <v>147.43</v>
      </c>
      <c r="R21">
        <v>63.13</v>
      </c>
      <c r="S21">
        <v>351</v>
      </c>
      <c r="T21">
        <v>89.52</v>
      </c>
      <c r="U21">
        <v>993.7</v>
      </c>
      <c r="V21">
        <v>231.17</v>
      </c>
      <c r="W21">
        <v>10067.870000000001</v>
      </c>
      <c r="X21">
        <v>2.1800000000000002</v>
      </c>
      <c r="Y21">
        <v>587.04</v>
      </c>
      <c r="Z21">
        <v>626.86</v>
      </c>
    </row>
    <row r="22" spans="1:26" x14ac:dyDescent="0.35">
      <c r="A22" t="s">
        <v>32</v>
      </c>
      <c r="B22" t="s">
        <v>47</v>
      </c>
      <c r="C22">
        <v>32.32</v>
      </c>
      <c r="D22">
        <v>0</v>
      </c>
      <c r="E22">
        <v>4.13</v>
      </c>
      <c r="F22">
        <v>590.23</v>
      </c>
      <c r="G22">
        <v>277999.5</v>
      </c>
      <c r="H22">
        <v>3.44</v>
      </c>
      <c r="I22">
        <v>0.39500000000000002</v>
      </c>
      <c r="J22">
        <v>37.99</v>
      </c>
      <c r="K22">
        <v>0.217</v>
      </c>
      <c r="L22">
        <v>1.52</v>
      </c>
      <c r="M22">
        <v>1.7</v>
      </c>
      <c r="N22">
        <v>0.503</v>
      </c>
      <c r="O22">
        <v>5.77</v>
      </c>
      <c r="P22">
        <v>2.0710000000000002</v>
      </c>
      <c r="Q22">
        <v>30.83</v>
      </c>
      <c r="R22">
        <v>14.93</v>
      </c>
      <c r="S22">
        <v>93.38</v>
      </c>
      <c r="T22">
        <v>25.38</v>
      </c>
      <c r="U22">
        <v>300.35000000000002</v>
      </c>
      <c r="V22">
        <v>73.02</v>
      </c>
      <c r="W22">
        <v>11339.13</v>
      </c>
      <c r="X22">
        <v>0.30399999999999999</v>
      </c>
      <c r="Y22">
        <v>179.74</v>
      </c>
      <c r="Z22">
        <v>348.78</v>
      </c>
    </row>
    <row r="23" spans="1:26" x14ac:dyDescent="0.35">
      <c r="A23" t="s">
        <v>32</v>
      </c>
      <c r="B23" t="s">
        <v>48</v>
      </c>
      <c r="C23">
        <v>156.36000000000001</v>
      </c>
      <c r="D23">
        <v>0</v>
      </c>
      <c r="E23">
        <v>14.79</v>
      </c>
      <c r="F23">
        <v>674.88</v>
      </c>
      <c r="G23">
        <v>277544.38</v>
      </c>
      <c r="H23">
        <v>2.76</v>
      </c>
      <c r="I23">
        <v>1.84E-2</v>
      </c>
      <c r="J23">
        <v>6.06</v>
      </c>
      <c r="K23">
        <v>7.7899999999999997E-2</v>
      </c>
      <c r="L23">
        <v>1.254</v>
      </c>
      <c r="M23">
        <v>2.4900000000000002</v>
      </c>
      <c r="N23">
        <v>0.182</v>
      </c>
      <c r="O23">
        <v>15.04</v>
      </c>
      <c r="P23">
        <v>4.78</v>
      </c>
      <c r="Q23">
        <v>60.21</v>
      </c>
      <c r="R23">
        <v>22.62</v>
      </c>
      <c r="S23">
        <v>101.25</v>
      </c>
      <c r="T23">
        <v>20.079999999999998</v>
      </c>
      <c r="U23">
        <v>183.23</v>
      </c>
      <c r="V23">
        <v>35.35</v>
      </c>
      <c r="W23">
        <v>10639.95</v>
      </c>
      <c r="X23">
        <v>0.86199999999999999</v>
      </c>
      <c r="Y23">
        <v>53.3</v>
      </c>
      <c r="Z23">
        <v>64.900000000000006</v>
      </c>
    </row>
    <row r="24" spans="1:26" x14ac:dyDescent="0.35">
      <c r="A24" t="s">
        <v>32</v>
      </c>
      <c r="B24" t="s">
        <v>49</v>
      </c>
      <c r="C24">
        <v>157.9</v>
      </c>
      <c r="D24">
        <v>28.66</v>
      </c>
      <c r="E24">
        <v>17.32</v>
      </c>
      <c r="F24">
        <v>714.16</v>
      </c>
      <c r="G24">
        <v>276285</v>
      </c>
      <c r="H24">
        <v>4.9400000000000004</v>
      </c>
      <c r="I24">
        <v>1.9300000000000001E-2</v>
      </c>
      <c r="J24">
        <v>9.09</v>
      </c>
      <c r="K24">
        <v>9.4E-2</v>
      </c>
      <c r="L24">
        <v>1.1200000000000001</v>
      </c>
      <c r="M24">
        <v>2.5</v>
      </c>
      <c r="N24">
        <v>0.13800000000000001</v>
      </c>
      <c r="O24">
        <v>13.18</v>
      </c>
      <c r="P24">
        <v>4.3499999999999996</v>
      </c>
      <c r="Q24">
        <v>61.25</v>
      </c>
      <c r="R24">
        <v>23.13</v>
      </c>
      <c r="S24">
        <v>109.96</v>
      </c>
      <c r="T24">
        <v>24.57</v>
      </c>
      <c r="U24">
        <v>226.88</v>
      </c>
      <c r="V24">
        <v>43.26</v>
      </c>
      <c r="W24">
        <v>10115.69</v>
      </c>
      <c r="X24">
        <v>1.742</v>
      </c>
      <c r="Y24">
        <v>67.680000000000007</v>
      </c>
      <c r="Z24">
        <v>146.94999999999999</v>
      </c>
    </row>
    <row r="25" spans="1:26" x14ac:dyDescent="0.35">
      <c r="A25" t="s">
        <v>32</v>
      </c>
      <c r="B25" t="s">
        <v>50</v>
      </c>
      <c r="C25">
        <v>36558.800000000003</v>
      </c>
      <c r="D25">
        <v>0</v>
      </c>
      <c r="E25">
        <v>0</v>
      </c>
      <c r="F25">
        <v>360301.38</v>
      </c>
      <c r="G25">
        <v>280115.21999999997</v>
      </c>
      <c r="H25">
        <v>163061.22</v>
      </c>
      <c r="I25">
        <v>173757.23</v>
      </c>
      <c r="J25">
        <v>618810.13</v>
      </c>
      <c r="K25">
        <v>97558.83</v>
      </c>
      <c r="L25">
        <v>450353.81</v>
      </c>
      <c r="M25">
        <v>99428.96</v>
      </c>
      <c r="N25">
        <v>18423.41</v>
      </c>
      <c r="O25">
        <v>84417.44</v>
      </c>
      <c r="P25">
        <v>12476.03</v>
      </c>
      <c r="Q25">
        <v>76505.63</v>
      </c>
      <c r="R25">
        <v>14561.94</v>
      </c>
      <c r="S25">
        <v>37677.629999999997</v>
      </c>
      <c r="T25">
        <v>4831.34</v>
      </c>
      <c r="U25">
        <v>28015.69</v>
      </c>
      <c r="V25">
        <v>3211.5</v>
      </c>
      <c r="W25">
        <v>18450.810000000001</v>
      </c>
      <c r="X25">
        <v>13010.85</v>
      </c>
      <c r="Y25">
        <v>18425.47</v>
      </c>
      <c r="Z25">
        <v>2220.34</v>
      </c>
    </row>
    <row r="26" spans="1:26" x14ac:dyDescent="0.35">
      <c r="A26" t="s">
        <v>32</v>
      </c>
      <c r="B26" t="s">
        <v>51</v>
      </c>
      <c r="C26">
        <v>267.07</v>
      </c>
      <c r="D26">
        <v>0</v>
      </c>
      <c r="E26">
        <v>6.47</v>
      </c>
      <c r="F26">
        <v>1272.73</v>
      </c>
      <c r="G26">
        <v>278227.81</v>
      </c>
      <c r="H26">
        <v>4.42</v>
      </c>
      <c r="I26">
        <v>0.48</v>
      </c>
      <c r="J26">
        <v>17.3</v>
      </c>
      <c r="K26">
        <v>0.28299999999999997</v>
      </c>
      <c r="L26">
        <v>4.04</v>
      </c>
      <c r="M26">
        <v>6.6</v>
      </c>
      <c r="N26">
        <v>1.0029999999999999</v>
      </c>
      <c r="O26">
        <v>31.6</v>
      </c>
      <c r="P26">
        <v>9.6300000000000008</v>
      </c>
      <c r="Q26">
        <v>117.19</v>
      </c>
      <c r="R26">
        <v>43.55</v>
      </c>
      <c r="S26">
        <v>188.9</v>
      </c>
      <c r="T26">
        <v>36.590000000000003</v>
      </c>
      <c r="U26">
        <v>322</v>
      </c>
      <c r="V26">
        <v>60.33</v>
      </c>
      <c r="W26">
        <v>8723.89</v>
      </c>
      <c r="X26">
        <v>1.552</v>
      </c>
      <c r="Y26">
        <v>73.319999999999993</v>
      </c>
      <c r="Z26">
        <v>131.63999999999999</v>
      </c>
    </row>
    <row r="27" spans="1:26" x14ac:dyDescent="0.35">
      <c r="A27" t="s">
        <v>32</v>
      </c>
      <c r="B27" t="s">
        <v>52</v>
      </c>
      <c r="C27">
        <v>202.38</v>
      </c>
      <c r="D27">
        <v>0</v>
      </c>
      <c r="E27">
        <v>6.71</v>
      </c>
      <c r="F27">
        <v>809.1</v>
      </c>
      <c r="G27">
        <v>277520.09000000003</v>
      </c>
      <c r="H27">
        <v>5.27</v>
      </c>
      <c r="I27">
        <v>0.23599999999999999</v>
      </c>
      <c r="J27">
        <v>14.12</v>
      </c>
      <c r="K27">
        <v>0.10249999999999999</v>
      </c>
      <c r="L27">
        <v>1.512</v>
      </c>
      <c r="M27">
        <v>3.11</v>
      </c>
      <c r="N27">
        <v>0.443</v>
      </c>
      <c r="O27">
        <v>16.739999999999998</v>
      </c>
      <c r="P27">
        <v>5.47</v>
      </c>
      <c r="Q27">
        <v>71.66</v>
      </c>
      <c r="R27">
        <v>27.18</v>
      </c>
      <c r="S27">
        <v>124.74</v>
      </c>
      <c r="T27">
        <v>25.64</v>
      </c>
      <c r="U27">
        <v>230.1</v>
      </c>
      <c r="V27">
        <v>43.98</v>
      </c>
      <c r="W27">
        <v>9968.48</v>
      </c>
      <c r="X27">
        <v>2.0920000000000001</v>
      </c>
      <c r="Y27">
        <v>52</v>
      </c>
      <c r="Z27">
        <v>191</v>
      </c>
    </row>
    <row r="28" spans="1:26" x14ac:dyDescent="0.35">
      <c r="A28" t="s">
        <v>32</v>
      </c>
      <c r="B28" t="s">
        <v>53</v>
      </c>
      <c r="C28">
        <v>455.9</v>
      </c>
      <c r="D28">
        <v>1065.92</v>
      </c>
      <c r="E28">
        <v>8.17</v>
      </c>
      <c r="F28">
        <v>1149.48</v>
      </c>
      <c r="G28">
        <v>276498.90999999997</v>
      </c>
      <c r="H28">
        <v>4.4000000000000004</v>
      </c>
      <c r="I28">
        <v>4.4000000000000004</v>
      </c>
      <c r="J28">
        <v>50.08</v>
      </c>
      <c r="K28">
        <v>1.4039999999999999</v>
      </c>
      <c r="L28">
        <v>7.68</v>
      </c>
      <c r="M28">
        <v>5.35</v>
      </c>
      <c r="N28">
        <v>2.4079999999999999</v>
      </c>
      <c r="O28">
        <v>23.35</v>
      </c>
      <c r="P28">
        <v>7.41</v>
      </c>
      <c r="Q28">
        <v>91.41</v>
      </c>
      <c r="R28">
        <v>34.72</v>
      </c>
      <c r="S28">
        <v>165.5</v>
      </c>
      <c r="T28">
        <v>37.18</v>
      </c>
      <c r="U28">
        <v>370.29</v>
      </c>
      <c r="V28">
        <v>78.349999999999994</v>
      </c>
      <c r="W28">
        <v>9040.4599999999991</v>
      </c>
      <c r="X28">
        <v>0.85899999999999999</v>
      </c>
      <c r="Y28">
        <v>202.08</v>
      </c>
      <c r="Z28">
        <v>261.27</v>
      </c>
    </row>
    <row r="29" spans="1:26" x14ac:dyDescent="0.35">
      <c r="A29" t="s">
        <v>32</v>
      </c>
      <c r="B29" t="s">
        <v>54</v>
      </c>
      <c r="C29">
        <v>198.36</v>
      </c>
      <c r="D29">
        <v>0</v>
      </c>
      <c r="E29">
        <v>7.2</v>
      </c>
      <c r="F29">
        <v>1296.4100000000001</v>
      </c>
      <c r="G29">
        <v>277512.56</v>
      </c>
      <c r="H29">
        <v>4.08</v>
      </c>
      <c r="I29">
        <v>1.8800000000000001E-2</v>
      </c>
      <c r="J29">
        <v>14.84</v>
      </c>
      <c r="K29">
        <v>8.6099999999999996E-2</v>
      </c>
      <c r="L29">
        <v>1.6970000000000001</v>
      </c>
      <c r="M29">
        <v>3.56</v>
      </c>
      <c r="N29">
        <v>0.78100000000000003</v>
      </c>
      <c r="O29">
        <v>19.760000000000002</v>
      </c>
      <c r="P29">
        <v>7.02</v>
      </c>
      <c r="Q29">
        <v>97.97</v>
      </c>
      <c r="R29">
        <v>40.17</v>
      </c>
      <c r="S29">
        <v>200.86</v>
      </c>
      <c r="T29">
        <v>44.49</v>
      </c>
      <c r="U29">
        <v>435.8</v>
      </c>
      <c r="V29">
        <v>91.35</v>
      </c>
      <c r="W29">
        <v>9433.8700000000008</v>
      </c>
      <c r="X29">
        <v>1.401</v>
      </c>
      <c r="Y29">
        <v>191.07</v>
      </c>
      <c r="Z29">
        <v>525.36</v>
      </c>
    </row>
    <row r="30" spans="1:26" x14ac:dyDescent="0.35">
      <c r="A30" t="s">
        <v>32</v>
      </c>
      <c r="B30" t="s">
        <v>55</v>
      </c>
      <c r="C30">
        <v>188.04</v>
      </c>
      <c r="D30">
        <v>238.19</v>
      </c>
      <c r="E30">
        <v>6103.14</v>
      </c>
      <c r="F30">
        <v>1064.57</v>
      </c>
      <c r="G30">
        <v>277416.38</v>
      </c>
      <c r="H30">
        <v>24.74</v>
      </c>
      <c r="I30">
        <v>10.53</v>
      </c>
      <c r="J30">
        <v>44.93</v>
      </c>
      <c r="K30">
        <v>3.29</v>
      </c>
      <c r="L30">
        <v>17.239999999999998</v>
      </c>
      <c r="M30">
        <v>10.99</v>
      </c>
      <c r="N30">
        <v>2.4820000000000002</v>
      </c>
      <c r="O30">
        <v>35.67</v>
      </c>
      <c r="P30">
        <v>9.57</v>
      </c>
      <c r="Q30">
        <v>104.98</v>
      </c>
      <c r="R30">
        <v>35.44</v>
      </c>
      <c r="S30">
        <v>150.33000000000001</v>
      </c>
      <c r="T30">
        <v>29.42</v>
      </c>
      <c r="U30">
        <v>260.29000000000002</v>
      </c>
      <c r="V30">
        <v>49.1</v>
      </c>
      <c r="W30">
        <v>9910.75</v>
      </c>
      <c r="X30">
        <v>1.7729999999999999</v>
      </c>
      <c r="Y30">
        <v>184.91</v>
      </c>
      <c r="Z30">
        <v>180.97</v>
      </c>
    </row>
    <row r="31" spans="1:26" x14ac:dyDescent="0.35">
      <c r="A31" t="s">
        <v>32</v>
      </c>
      <c r="B31" t="s">
        <v>56</v>
      </c>
      <c r="C31">
        <v>126.16</v>
      </c>
      <c r="D31">
        <v>118.67</v>
      </c>
      <c r="E31">
        <v>17.2</v>
      </c>
      <c r="F31">
        <v>696.56</v>
      </c>
      <c r="G31">
        <v>276817.06</v>
      </c>
      <c r="H31">
        <v>13.45</v>
      </c>
      <c r="I31">
        <v>7.9</v>
      </c>
      <c r="J31">
        <v>46.71</v>
      </c>
      <c r="K31">
        <v>3.69</v>
      </c>
      <c r="L31">
        <v>20.53</v>
      </c>
      <c r="M31">
        <v>9.06</v>
      </c>
      <c r="N31">
        <v>2.88</v>
      </c>
      <c r="O31">
        <v>19.670000000000002</v>
      </c>
      <c r="P31">
        <v>5.25</v>
      </c>
      <c r="Q31">
        <v>60.5</v>
      </c>
      <c r="R31">
        <v>22.04</v>
      </c>
      <c r="S31">
        <v>101.98</v>
      </c>
      <c r="T31">
        <v>22.08</v>
      </c>
      <c r="U31">
        <v>209.61</v>
      </c>
      <c r="V31">
        <v>41.39</v>
      </c>
      <c r="W31">
        <v>11836.09</v>
      </c>
      <c r="X31">
        <v>2.0649999999999999</v>
      </c>
      <c r="Y31">
        <v>244.12</v>
      </c>
      <c r="Z31">
        <v>334.47</v>
      </c>
    </row>
    <row r="32" spans="1:26" x14ac:dyDescent="0.35">
      <c r="A32" t="s">
        <v>32</v>
      </c>
      <c r="B32" t="s">
        <v>57</v>
      </c>
      <c r="C32">
        <v>85.72</v>
      </c>
      <c r="D32">
        <v>84.72</v>
      </c>
      <c r="E32">
        <v>9.39</v>
      </c>
      <c r="F32">
        <v>369.66</v>
      </c>
      <c r="G32">
        <v>278103.38</v>
      </c>
      <c r="H32">
        <v>4.05</v>
      </c>
      <c r="I32">
        <v>0.503</v>
      </c>
      <c r="J32">
        <v>8.74</v>
      </c>
      <c r="K32">
        <v>0.51700000000000002</v>
      </c>
      <c r="L32">
        <v>3.34</v>
      </c>
      <c r="M32">
        <v>2.42</v>
      </c>
      <c r="N32">
        <v>0.7</v>
      </c>
      <c r="O32">
        <v>7.26</v>
      </c>
      <c r="P32">
        <v>2.2450000000000001</v>
      </c>
      <c r="Q32">
        <v>27.81</v>
      </c>
      <c r="R32">
        <v>11.24</v>
      </c>
      <c r="S32">
        <v>58.24</v>
      </c>
      <c r="T32">
        <v>13.96</v>
      </c>
      <c r="U32">
        <v>156.61000000000001</v>
      </c>
      <c r="V32">
        <v>41.16</v>
      </c>
      <c r="W32">
        <v>12957.16</v>
      </c>
      <c r="X32">
        <v>0.58499999999999996</v>
      </c>
      <c r="Y32">
        <v>54.23</v>
      </c>
      <c r="Z32">
        <v>167.19</v>
      </c>
    </row>
    <row r="33" spans="1:26" x14ac:dyDescent="0.35">
      <c r="A33" t="s">
        <v>32</v>
      </c>
      <c r="B33" t="s">
        <v>58</v>
      </c>
      <c r="C33">
        <v>126.93</v>
      </c>
      <c r="D33">
        <v>642.63</v>
      </c>
      <c r="E33">
        <v>65.12</v>
      </c>
      <c r="F33">
        <v>1052.49</v>
      </c>
      <c r="G33">
        <v>277308.88</v>
      </c>
      <c r="H33">
        <v>38.9</v>
      </c>
      <c r="I33">
        <v>8.49</v>
      </c>
      <c r="J33">
        <v>56.38</v>
      </c>
      <c r="K33">
        <v>8.69</v>
      </c>
      <c r="L33">
        <v>46.95</v>
      </c>
      <c r="M33">
        <v>20.28</v>
      </c>
      <c r="N33">
        <v>9.4600000000000009</v>
      </c>
      <c r="O33">
        <v>38.31</v>
      </c>
      <c r="P33">
        <v>9.5299999999999994</v>
      </c>
      <c r="Q33">
        <v>99.78</v>
      </c>
      <c r="R33">
        <v>34.049999999999997</v>
      </c>
      <c r="S33">
        <v>147.44</v>
      </c>
      <c r="T33">
        <v>30.78</v>
      </c>
      <c r="U33">
        <v>296.18</v>
      </c>
      <c r="V33">
        <v>62.9</v>
      </c>
      <c r="W33">
        <v>13014.79</v>
      </c>
      <c r="X33">
        <v>4.45</v>
      </c>
      <c r="Y33">
        <v>259.47000000000003</v>
      </c>
      <c r="Z33">
        <v>832.58</v>
      </c>
    </row>
    <row r="34" spans="1:26" x14ac:dyDescent="0.35">
      <c r="A34" t="s">
        <v>27</v>
      </c>
      <c r="B34" t="s">
        <v>59</v>
      </c>
      <c r="C34">
        <v>49.03</v>
      </c>
      <c r="D34">
        <v>0</v>
      </c>
      <c r="E34">
        <v>5.78</v>
      </c>
      <c r="F34">
        <v>269.33999999999997</v>
      </c>
      <c r="G34">
        <v>340382.78</v>
      </c>
      <c r="H34">
        <v>1.819</v>
      </c>
      <c r="I34">
        <v>0</v>
      </c>
      <c r="J34">
        <v>19.96</v>
      </c>
      <c r="K34">
        <v>5.0299999999999997E-2</v>
      </c>
      <c r="L34">
        <v>0.84099999999999997</v>
      </c>
      <c r="M34">
        <v>1.83</v>
      </c>
      <c r="N34">
        <v>1.103</v>
      </c>
      <c r="O34">
        <v>7.95</v>
      </c>
      <c r="P34">
        <v>2.0529999999999999</v>
      </c>
      <c r="Q34">
        <v>21.97</v>
      </c>
      <c r="R34">
        <v>7.39</v>
      </c>
      <c r="S34">
        <v>32.17</v>
      </c>
      <c r="T34">
        <v>6.65</v>
      </c>
      <c r="U34">
        <v>64.62</v>
      </c>
      <c r="V34">
        <v>13.35</v>
      </c>
      <c r="W34">
        <v>7801.4</v>
      </c>
      <c r="X34">
        <v>0.53500000000000003</v>
      </c>
      <c r="Y34">
        <v>18.29</v>
      </c>
      <c r="Z34">
        <v>288.35000000000002</v>
      </c>
    </row>
    <row r="35" spans="1:26" x14ac:dyDescent="0.35">
      <c r="A35" t="s">
        <v>27</v>
      </c>
      <c r="B35" t="s">
        <v>60</v>
      </c>
      <c r="C35">
        <v>44.65</v>
      </c>
      <c r="D35">
        <v>0</v>
      </c>
      <c r="E35">
        <v>5.0199999999999996</v>
      </c>
      <c r="F35">
        <v>269.2</v>
      </c>
      <c r="G35">
        <v>340542.25</v>
      </c>
      <c r="H35">
        <v>1.931</v>
      </c>
      <c r="I35">
        <v>0</v>
      </c>
      <c r="J35">
        <v>20.22</v>
      </c>
      <c r="K35">
        <v>4.1200000000000001E-2</v>
      </c>
      <c r="L35">
        <v>0.84399999999999997</v>
      </c>
      <c r="M35">
        <v>1.93</v>
      </c>
      <c r="N35">
        <v>1.1220000000000001</v>
      </c>
      <c r="O35">
        <v>7.51</v>
      </c>
      <c r="P35">
        <v>2.0710000000000002</v>
      </c>
      <c r="Q35">
        <v>21.7</v>
      </c>
      <c r="R35">
        <v>7.31</v>
      </c>
      <c r="S35">
        <v>31.77</v>
      </c>
      <c r="T35">
        <v>6.73</v>
      </c>
      <c r="U35">
        <v>64.7</v>
      </c>
      <c r="V35">
        <v>13.43</v>
      </c>
      <c r="W35">
        <v>7801.4</v>
      </c>
      <c r="X35">
        <v>0.47099999999999997</v>
      </c>
      <c r="Y35">
        <v>18.03</v>
      </c>
      <c r="Z35">
        <v>289.24</v>
      </c>
    </row>
    <row r="36" spans="1:26" x14ac:dyDescent="0.35">
      <c r="A36" t="s">
        <v>27</v>
      </c>
      <c r="B36" t="s">
        <v>59</v>
      </c>
      <c r="C36">
        <v>52.08</v>
      </c>
      <c r="D36">
        <v>0</v>
      </c>
      <c r="E36">
        <v>5.78</v>
      </c>
      <c r="F36">
        <v>269.83999999999997</v>
      </c>
      <c r="G36">
        <v>345279.81</v>
      </c>
      <c r="H36">
        <v>1.8919999999999999</v>
      </c>
      <c r="I36">
        <v>0</v>
      </c>
      <c r="J36">
        <v>20.170000000000002</v>
      </c>
      <c r="K36">
        <v>5.0200000000000002E-2</v>
      </c>
      <c r="L36">
        <v>0.84199999999999997</v>
      </c>
      <c r="M36">
        <v>1.83</v>
      </c>
      <c r="N36">
        <v>1.107</v>
      </c>
      <c r="O36">
        <v>8.09</v>
      </c>
      <c r="P36">
        <v>2.0830000000000002</v>
      </c>
      <c r="Q36">
        <v>22.09</v>
      </c>
      <c r="R36">
        <v>7.42</v>
      </c>
      <c r="S36">
        <v>32.44</v>
      </c>
      <c r="T36">
        <v>6.7</v>
      </c>
      <c r="U36">
        <v>65.81</v>
      </c>
      <c r="V36">
        <v>13.38</v>
      </c>
      <c r="W36">
        <v>7835.58</v>
      </c>
      <c r="X36">
        <v>0.53600000000000003</v>
      </c>
      <c r="Y36">
        <v>18.350000000000001</v>
      </c>
      <c r="Z36">
        <v>288.67</v>
      </c>
    </row>
    <row r="37" spans="1:26" x14ac:dyDescent="0.35">
      <c r="A37" t="s">
        <v>27</v>
      </c>
      <c r="B37" t="s">
        <v>60</v>
      </c>
      <c r="C37">
        <v>46.82</v>
      </c>
      <c r="D37">
        <v>0</v>
      </c>
      <c r="E37">
        <v>5.04</v>
      </c>
      <c r="F37">
        <v>269.45</v>
      </c>
      <c r="G37">
        <v>345531.31</v>
      </c>
      <c r="H37">
        <v>1.93</v>
      </c>
      <c r="I37">
        <v>0</v>
      </c>
      <c r="J37">
        <v>20.23</v>
      </c>
      <c r="K37">
        <v>4.2599999999999999E-2</v>
      </c>
      <c r="L37">
        <v>0.83499999999999996</v>
      </c>
      <c r="M37">
        <v>1.96</v>
      </c>
      <c r="N37">
        <v>1.1459999999999999</v>
      </c>
      <c r="O37">
        <v>7.48</v>
      </c>
      <c r="P37">
        <v>2.0720000000000001</v>
      </c>
      <c r="Q37">
        <v>21.88</v>
      </c>
      <c r="R37">
        <v>7.41</v>
      </c>
      <c r="S37">
        <v>32.270000000000003</v>
      </c>
      <c r="T37">
        <v>6.79</v>
      </c>
      <c r="U37">
        <v>65.489999999999995</v>
      </c>
      <c r="V37">
        <v>13.49</v>
      </c>
      <c r="W37">
        <v>7842.85</v>
      </c>
      <c r="X37">
        <v>0.47699999999999998</v>
      </c>
      <c r="Y37">
        <v>18.11</v>
      </c>
      <c r="Z37">
        <v>289.70999999999998</v>
      </c>
    </row>
    <row r="38" spans="1:26" x14ac:dyDescent="0.35">
      <c r="A38" t="s">
        <v>30</v>
      </c>
      <c r="B38" t="s">
        <v>61</v>
      </c>
      <c r="C38">
        <v>16.5</v>
      </c>
      <c r="D38">
        <v>0</v>
      </c>
      <c r="E38">
        <v>4.8600000000000003</v>
      </c>
      <c r="F38">
        <v>136.13</v>
      </c>
      <c r="G38">
        <v>276067.90999999997</v>
      </c>
      <c r="H38">
        <v>0.98599999999999999</v>
      </c>
      <c r="I38">
        <v>0</v>
      </c>
      <c r="J38">
        <v>2.3149999999999999</v>
      </c>
      <c r="K38">
        <v>1.3899999999999999E-2</v>
      </c>
      <c r="L38">
        <v>0.249</v>
      </c>
      <c r="M38">
        <v>0.39400000000000002</v>
      </c>
      <c r="N38">
        <v>0.21299999999999999</v>
      </c>
      <c r="O38">
        <v>2.08</v>
      </c>
      <c r="P38">
        <v>0.76300000000000001</v>
      </c>
      <c r="Q38">
        <v>10.83</v>
      </c>
      <c r="R38">
        <v>4.4800000000000004</v>
      </c>
      <c r="S38">
        <v>23.71</v>
      </c>
      <c r="T38">
        <v>5.93</v>
      </c>
      <c r="U38">
        <v>63.23</v>
      </c>
      <c r="V38">
        <v>12.63</v>
      </c>
      <c r="W38">
        <v>5609.4</v>
      </c>
      <c r="X38">
        <v>0.41099999999999998</v>
      </c>
      <c r="Y38">
        <v>29.01</v>
      </c>
      <c r="Z38">
        <v>79.64</v>
      </c>
    </row>
    <row r="39" spans="1:26" x14ac:dyDescent="0.35">
      <c r="A39" t="s">
        <v>32</v>
      </c>
      <c r="B39" t="s">
        <v>62</v>
      </c>
      <c r="C39">
        <v>360.46</v>
      </c>
      <c r="D39">
        <v>268.04000000000002</v>
      </c>
      <c r="E39">
        <v>28.45</v>
      </c>
      <c r="F39">
        <v>808.09</v>
      </c>
      <c r="G39">
        <v>276269.5</v>
      </c>
      <c r="H39">
        <v>19.82</v>
      </c>
      <c r="I39">
        <v>26.12</v>
      </c>
      <c r="J39">
        <v>86.75</v>
      </c>
      <c r="K39">
        <v>13.42</v>
      </c>
      <c r="L39">
        <v>66.290000000000006</v>
      </c>
      <c r="M39">
        <v>19.97</v>
      </c>
      <c r="N39">
        <v>18.97</v>
      </c>
      <c r="O39">
        <v>26.42</v>
      </c>
      <c r="P39">
        <v>6.1</v>
      </c>
      <c r="Q39">
        <v>69.510000000000005</v>
      </c>
      <c r="R39">
        <v>25.89</v>
      </c>
      <c r="S39">
        <v>127.22</v>
      </c>
      <c r="T39">
        <v>30.82</v>
      </c>
      <c r="U39">
        <v>320.77999999999997</v>
      </c>
      <c r="V39">
        <v>65.819999999999993</v>
      </c>
      <c r="W39">
        <v>13332.59</v>
      </c>
      <c r="X39">
        <v>2.7210000000000001</v>
      </c>
      <c r="Y39">
        <v>53.77</v>
      </c>
      <c r="Z39">
        <v>702.58</v>
      </c>
    </row>
    <row r="40" spans="1:26" x14ac:dyDescent="0.35">
      <c r="A40" t="s">
        <v>32</v>
      </c>
      <c r="B40" t="s">
        <v>63</v>
      </c>
      <c r="C40">
        <v>191.43</v>
      </c>
      <c r="D40">
        <v>0</v>
      </c>
      <c r="E40">
        <v>11.47</v>
      </c>
      <c r="F40">
        <v>434.93</v>
      </c>
      <c r="G40">
        <v>276297.65999999997</v>
      </c>
      <c r="H40">
        <v>2.2709999999999999</v>
      </c>
      <c r="I40">
        <v>0.42499999999999999</v>
      </c>
      <c r="J40">
        <v>17.53</v>
      </c>
      <c r="K40">
        <v>0.40300000000000002</v>
      </c>
      <c r="L40">
        <v>3.07</v>
      </c>
      <c r="M40">
        <v>4.2</v>
      </c>
      <c r="N40">
        <v>0.495</v>
      </c>
      <c r="O40">
        <v>16.29</v>
      </c>
      <c r="P40">
        <v>4.34</v>
      </c>
      <c r="Q40">
        <v>43.95</v>
      </c>
      <c r="R40">
        <v>14.04</v>
      </c>
      <c r="S40">
        <v>56.43</v>
      </c>
      <c r="T40">
        <v>10.75</v>
      </c>
      <c r="U40">
        <v>95.09</v>
      </c>
      <c r="V40">
        <v>17.670000000000002</v>
      </c>
      <c r="W40">
        <v>12963.75</v>
      </c>
      <c r="X40">
        <v>0.49</v>
      </c>
      <c r="Y40">
        <v>146.88999999999999</v>
      </c>
      <c r="Z40">
        <v>134.13999999999999</v>
      </c>
    </row>
    <row r="41" spans="1:26" x14ac:dyDescent="0.35">
      <c r="A41" t="s">
        <v>32</v>
      </c>
      <c r="B41" t="s">
        <v>64</v>
      </c>
      <c r="C41">
        <v>685.85</v>
      </c>
      <c r="D41">
        <v>5050.68</v>
      </c>
      <c r="E41">
        <v>1381.65</v>
      </c>
      <c r="F41">
        <v>2055.66</v>
      </c>
      <c r="G41">
        <v>275950.44</v>
      </c>
      <c r="H41">
        <v>371.82</v>
      </c>
      <c r="I41">
        <v>46.48</v>
      </c>
      <c r="J41">
        <v>209.91</v>
      </c>
      <c r="K41">
        <v>35.43</v>
      </c>
      <c r="L41">
        <v>164.42</v>
      </c>
      <c r="M41">
        <v>63.73</v>
      </c>
      <c r="N41">
        <v>12.59</v>
      </c>
      <c r="O41">
        <v>104.51</v>
      </c>
      <c r="P41">
        <v>23.49</v>
      </c>
      <c r="Q41">
        <v>225.4</v>
      </c>
      <c r="R41">
        <v>68.2</v>
      </c>
      <c r="S41">
        <v>270.88</v>
      </c>
      <c r="T41">
        <v>52.09</v>
      </c>
      <c r="U41">
        <v>462.56</v>
      </c>
      <c r="V41">
        <v>83.16</v>
      </c>
      <c r="W41">
        <v>9753.09</v>
      </c>
      <c r="X41">
        <v>12.36</v>
      </c>
      <c r="Y41">
        <v>415.89</v>
      </c>
      <c r="Z41">
        <v>583.52</v>
      </c>
    </row>
    <row r="42" spans="1:26" x14ac:dyDescent="0.35">
      <c r="A42" t="s">
        <v>32</v>
      </c>
      <c r="B42" t="s">
        <v>65</v>
      </c>
      <c r="C42">
        <v>195.23</v>
      </c>
      <c r="D42">
        <v>297.85000000000002</v>
      </c>
      <c r="E42">
        <v>353.43</v>
      </c>
      <c r="F42">
        <v>1079.02</v>
      </c>
      <c r="G42">
        <v>275365.46999999997</v>
      </c>
      <c r="H42">
        <v>116</v>
      </c>
      <c r="I42">
        <v>12.58</v>
      </c>
      <c r="J42">
        <v>68.73</v>
      </c>
      <c r="K42">
        <v>10.32</v>
      </c>
      <c r="L42">
        <v>54.46</v>
      </c>
      <c r="M42">
        <v>24.5</v>
      </c>
      <c r="N42">
        <v>5.59</v>
      </c>
      <c r="O42">
        <v>44.85</v>
      </c>
      <c r="P42">
        <v>10.47</v>
      </c>
      <c r="Q42">
        <v>106.77</v>
      </c>
      <c r="R42">
        <v>34.450000000000003</v>
      </c>
      <c r="S42">
        <v>146.82</v>
      </c>
      <c r="T42">
        <v>30.2</v>
      </c>
      <c r="U42">
        <v>272.51</v>
      </c>
      <c r="V42">
        <v>52.38</v>
      </c>
      <c r="W42">
        <v>11233.7</v>
      </c>
      <c r="X42">
        <v>4.72</v>
      </c>
      <c r="Y42">
        <v>288.95999999999998</v>
      </c>
      <c r="Z42">
        <v>545.11</v>
      </c>
    </row>
    <row r="43" spans="1:26" x14ac:dyDescent="0.35">
      <c r="A43" t="s">
        <v>32</v>
      </c>
      <c r="B43" t="s">
        <v>66</v>
      </c>
      <c r="C43">
        <v>236.25</v>
      </c>
      <c r="D43">
        <v>161.07</v>
      </c>
      <c r="E43">
        <v>19.899999999999999</v>
      </c>
      <c r="F43">
        <v>448.63</v>
      </c>
      <c r="G43">
        <v>275697.38</v>
      </c>
      <c r="H43">
        <v>10.64</v>
      </c>
      <c r="I43">
        <v>1.7989999999999999</v>
      </c>
      <c r="J43">
        <v>24.18</v>
      </c>
      <c r="K43">
        <v>1.6120000000000001</v>
      </c>
      <c r="L43">
        <v>8.65</v>
      </c>
      <c r="M43">
        <v>4.88</v>
      </c>
      <c r="N43">
        <v>1.7030000000000001</v>
      </c>
      <c r="O43">
        <v>14.36</v>
      </c>
      <c r="P43">
        <v>3.88</v>
      </c>
      <c r="Q43">
        <v>40.46</v>
      </c>
      <c r="R43">
        <v>13.76</v>
      </c>
      <c r="S43">
        <v>58.07</v>
      </c>
      <c r="T43">
        <v>11.99</v>
      </c>
      <c r="U43">
        <v>112.87</v>
      </c>
      <c r="V43">
        <v>22.71</v>
      </c>
      <c r="W43">
        <v>10495.55</v>
      </c>
      <c r="X43">
        <v>1.8680000000000001</v>
      </c>
      <c r="Y43">
        <v>116.34</v>
      </c>
      <c r="Z43">
        <v>417.29</v>
      </c>
    </row>
    <row r="44" spans="1:26" x14ac:dyDescent="0.35">
      <c r="A44" t="s">
        <v>32</v>
      </c>
      <c r="B44" t="s">
        <v>67</v>
      </c>
      <c r="C44">
        <v>97.17</v>
      </c>
      <c r="D44">
        <v>0</v>
      </c>
      <c r="E44">
        <v>13.35</v>
      </c>
      <c r="F44">
        <v>268.67</v>
      </c>
      <c r="G44">
        <v>276707.71999999997</v>
      </c>
      <c r="H44">
        <v>3</v>
      </c>
      <c r="I44">
        <v>0.42599999999999999</v>
      </c>
      <c r="J44">
        <v>16.440000000000001</v>
      </c>
      <c r="K44">
        <v>0.36899999999999999</v>
      </c>
      <c r="L44">
        <v>2.44</v>
      </c>
      <c r="M44">
        <v>2.2400000000000002</v>
      </c>
      <c r="N44">
        <v>0.88800000000000001</v>
      </c>
      <c r="O44">
        <v>7.97</v>
      </c>
      <c r="P44">
        <v>2.2559999999999998</v>
      </c>
      <c r="Q44">
        <v>24.26</v>
      </c>
      <c r="R44">
        <v>8.2100000000000009</v>
      </c>
      <c r="S44">
        <v>35.1</v>
      </c>
      <c r="T44">
        <v>7.41</v>
      </c>
      <c r="U44">
        <v>69.23</v>
      </c>
      <c r="V44">
        <v>13.73</v>
      </c>
      <c r="W44">
        <v>10352.1</v>
      </c>
      <c r="X44">
        <v>0.71199999999999997</v>
      </c>
      <c r="Y44">
        <v>65.680000000000007</v>
      </c>
      <c r="Z44">
        <v>102.82</v>
      </c>
    </row>
    <row r="45" spans="1:26" x14ac:dyDescent="0.35">
      <c r="A45" t="s">
        <v>32</v>
      </c>
      <c r="B45" t="s">
        <v>68</v>
      </c>
      <c r="C45">
        <v>66.03</v>
      </c>
      <c r="D45">
        <v>39.729999999999997</v>
      </c>
      <c r="E45">
        <v>6.83</v>
      </c>
      <c r="F45">
        <v>714.88</v>
      </c>
      <c r="G45">
        <v>275912.63</v>
      </c>
      <c r="H45">
        <v>5.3</v>
      </c>
      <c r="I45">
        <v>4.5599999999999996</v>
      </c>
      <c r="J45">
        <v>46.59</v>
      </c>
      <c r="K45">
        <v>1.3049999999999999</v>
      </c>
      <c r="L45">
        <v>7.02</v>
      </c>
      <c r="M45">
        <v>2.48</v>
      </c>
      <c r="N45">
        <v>4.84</v>
      </c>
      <c r="O45">
        <v>7.86</v>
      </c>
      <c r="P45">
        <v>2.8359999999999999</v>
      </c>
      <c r="Q45">
        <v>42.65</v>
      </c>
      <c r="R45">
        <v>19.96</v>
      </c>
      <c r="S45">
        <v>115.72</v>
      </c>
      <c r="T45">
        <v>30.17</v>
      </c>
      <c r="U45">
        <v>326.62</v>
      </c>
      <c r="V45">
        <v>73.3</v>
      </c>
      <c r="W45">
        <v>10531.53</v>
      </c>
      <c r="X45">
        <v>1.016</v>
      </c>
      <c r="Y45">
        <v>168.84</v>
      </c>
      <c r="Z45">
        <v>183.76</v>
      </c>
    </row>
    <row r="46" spans="1:26" x14ac:dyDescent="0.35">
      <c r="A46" t="s">
        <v>32</v>
      </c>
      <c r="B46" t="s">
        <v>69</v>
      </c>
      <c r="C46">
        <v>154.1</v>
      </c>
      <c r="D46">
        <v>122.06</v>
      </c>
      <c r="E46">
        <v>11.88</v>
      </c>
      <c r="F46">
        <v>805.32</v>
      </c>
      <c r="G46">
        <v>276578.84000000003</v>
      </c>
      <c r="H46">
        <v>17.61</v>
      </c>
      <c r="I46">
        <v>2.0459999999999998</v>
      </c>
      <c r="J46">
        <v>23.54</v>
      </c>
      <c r="K46">
        <v>1.6</v>
      </c>
      <c r="L46">
        <v>11.16</v>
      </c>
      <c r="M46">
        <v>7.56</v>
      </c>
      <c r="N46">
        <v>2.1110000000000002</v>
      </c>
      <c r="O46">
        <v>22.03</v>
      </c>
      <c r="P46">
        <v>5.83</v>
      </c>
      <c r="Q46">
        <v>66.44</v>
      </c>
      <c r="R46">
        <v>24.35</v>
      </c>
      <c r="S46">
        <v>113.45</v>
      </c>
      <c r="T46">
        <v>26.13</v>
      </c>
      <c r="U46">
        <v>269.11</v>
      </c>
      <c r="V46">
        <v>59.89</v>
      </c>
      <c r="W46">
        <v>10586.33</v>
      </c>
      <c r="X46">
        <v>1.2070000000000001</v>
      </c>
      <c r="Y46">
        <v>161.88</v>
      </c>
      <c r="Z46">
        <v>178.79</v>
      </c>
    </row>
    <row r="47" spans="1:26" x14ac:dyDescent="0.35">
      <c r="A47" t="s">
        <v>32</v>
      </c>
      <c r="B47" t="s">
        <v>70</v>
      </c>
      <c r="C47">
        <v>194.86</v>
      </c>
      <c r="D47">
        <v>177.18</v>
      </c>
      <c r="E47">
        <v>36.11</v>
      </c>
      <c r="F47">
        <v>809.26</v>
      </c>
      <c r="G47">
        <v>276289.75</v>
      </c>
      <c r="H47">
        <v>14.4</v>
      </c>
      <c r="I47">
        <v>1.8280000000000001</v>
      </c>
      <c r="J47">
        <v>16.489999999999998</v>
      </c>
      <c r="K47">
        <v>0.78500000000000003</v>
      </c>
      <c r="L47">
        <v>4.79</v>
      </c>
      <c r="M47">
        <v>4.42</v>
      </c>
      <c r="N47">
        <v>0.497</v>
      </c>
      <c r="O47">
        <v>18.88</v>
      </c>
      <c r="P47">
        <v>5.71</v>
      </c>
      <c r="Q47">
        <v>73</v>
      </c>
      <c r="R47">
        <v>27.43</v>
      </c>
      <c r="S47">
        <v>120.53</v>
      </c>
      <c r="T47">
        <v>25.11</v>
      </c>
      <c r="U47">
        <v>229.5</v>
      </c>
      <c r="V47">
        <v>43.62</v>
      </c>
      <c r="W47">
        <v>10106.049999999999</v>
      </c>
      <c r="X47">
        <v>0.94799999999999995</v>
      </c>
      <c r="Y47">
        <v>78.760000000000005</v>
      </c>
      <c r="Z47">
        <v>105.99</v>
      </c>
    </row>
    <row r="48" spans="1:26" x14ac:dyDescent="0.35">
      <c r="A48" t="s">
        <v>32</v>
      </c>
      <c r="B48" t="s">
        <v>71</v>
      </c>
      <c r="C48">
        <v>171.2</v>
      </c>
      <c r="D48">
        <v>67.11</v>
      </c>
      <c r="E48">
        <v>9.9</v>
      </c>
      <c r="F48">
        <v>1826.98</v>
      </c>
      <c r="G48">
        <v>276422.63</v>
      </c>
      <c r="H48">
        <v>6.17</v>
      </c>
      <c r="I48">
        <v>0.25800000000000001</v>
      </c>
      <c r="J48">
        <v>45.48</v>
      </c>
      <c r="K48">
        <v>0.315</v>
      </c>
      <c r="L48">
        <v>4.4000000000000004</v>
      </c>
      <c r="M48">
        <v>6.93</v>
      </c>
      <c r="N48">
        <v>1.772</v>
      </c>
      <c r="O48">
        <v>36.17</v>
      </c>
      <c r="P48">
        <v>11.76</v>
      </c>
      <c r="Q48">
        <v>152.56</v>
      </c>
      <c r="R48">
        <v>59</v>
      </c>
      <c r="S48">
        <v>281.83999999999997</v>
      </c>
      <c r="T48">
        <v>60.57</v>
      </c>
      <c r="U48">
        <v>584.42999999999995</v>
      </c>
      <c r="V48">
        <v>116.22</v>
      </c>
      <c r="W48">
        <v>9063.26</v>
      </c>
      <c r="X48">
        <v>1.6739999999999999</v>
      </c>
      <c r="Y48">
        <v>277.5</v>
      </c>
      <c r="Z48">
        <v>251.21</v>
      </c>
    </row>
    <row r="49" spans="1:26" x14ac:dyDescent="0.35">
      <c r="A49" t="s">
        <v>32</v>
      </c>
      <c r="B49" t="s">
        <v>72</v>
      </c>
      <c r="C49">
        <v>157.43</v>
      </c>
      <c r="D49">
        <v>0</v>
      </c>
      <c r="E49">
        <v>15.76</v>
      </c>
      <c r="F49">
        <v>799.51</v>
      </c>
      <c r="G49">
        <v>276218.31</v>
      </c>
      <c r="H49">
        <v>4.24</v>
      </c>
      <c r="I49">
        <v>0.14599999999999999</v>
      </c>
      <c r="J49">
        <v>8.76</v>
      </c>
      <c r="K49">
        <v>0.161</v>
      </c>
      <c r="L49">
        <v>2.14</v>
      </c>
      <c r="M49">
        <v>3.34</v>
      </c>
      <c r="N49">
        <v>0.24</v>
      </c>
      <c r="O49">
        <v>16.68</v>
      </c>
      <c r="P49">
        <v>5.59</v>
      </c>
      <c r="Q49">
        <v>70.92</v>
      </c>
      <c r="R49">
        <v>26.61</v>
      </c>
      <c r="S49">
        <v>121.37</v>
      </c>
      <c r="T49">
        <v>25.13</v>
      </c>
      <c r="U49">
        <v>230.58</v>
      </c>
      <c r="V49">
        <v>44.6</v>
      </c>
      <c r="W49">
        <v>9785.06</v>
      </c>
      <c r="X49">
        <v>1.4</v>
      </c>
      <c r="Y49">
        <v>68.14</v>
      </c>
      <c r="Z49">
        <v>130.38</v>
      </c>
    </row>
    <row r="50" spans="1:26" x14ac:dyDescent="0.35">
      <c r="A50" t="s">
        <v>32</v>
      </c>
      <c r="B50" t="s">
        <v>73</v>
      </c>
      <c r="C50">
        <v>192.19</v>
      </c>
      <c r="D50">
        <v>409.81</v>
      </c>
      <c r="E50">
        <v>59.5</v>
      </c>
      <c r="F50">
        <v>856.39</v>
      </c>
      <c r="G50">
        <v>275982.28000000003</v>
      </c>
      <c r="H50">
        <v>25.7</v>
      </c>
      <c r="I50">
        <v>4.33</v>
      </c>
      <c r="J50">
        <v>28.99</v>
      </c>
      <c r="K50">
        <v>1.9059999999999999</v>
      </c>
      <c r="L50">
        <v>10.029999999999999</v>
      </c>
      <c r="M50">
        <v>5.21</v>
      </c>
      <c r="N50">
        <v>0.69599999999999995</v>
      </c>
      <c r="O50">
        <v>17.82</v>
      </c>
      <c r="P50">
        <v>6.01</v>
      </c>
      <c r="Q50">
        <v>76.14</v>
      </c>
      <c r="R50">
        <v>28.72</v>
      </c>
      <c r="S50">
        <v>131.55000000000001</v>
      </c>
      <c r="T50">
        <v>27.35</v>
      </c>
      <c r="U50">
        <v>245.94</v>
      </c>
      <c r="V50">
        <v>45.98</v>
      </c>
      <c r="W50">
        <v>10872.27</v>
      </c>
      <c r="X50">
        <v>3.93</v>
      </c>
      <c r="Y50">
        <v>119.38</v>
      </c>
      <c r="Z50">
        <v>248.05</v>
      </c>
    </row>
    <row r="51" spans="1:26" x14ac:dyDescent="0.35">
      <c r="A51" t="s">
        <v>32</v>
      </c>
      <c r="B51" t="s">
        <v>74</v>
      </c>
      <c r="C51">
        <v>54920.29</v>
      </c>
      <c r="D51">
        <v>0</v>
      </c>
      <c r="E51">
        <v>0</v>
      </c>
      <c r="F51">
        <v>387642.94</v>
      </c>
      <c r="G51">
        <v>268129.56</v>
      </c>
      <c r="H51">
        <v>388694.66</v>
      </c>
      <c r="I51">
        <v>1090126.6299999999</v>
      </c>
      <c r="J51">
        <v>2750455</v>
      </c>
      <c r="K51">
        <v>296004.28000000003</v>
      </c>
      <c r="L51">
        <v>932853.44</v>
      </c>
      <c r="M51">
        <v>112632.45</v>
      </c>
      <c r="N51">
        <v>21368.34</v>
      </c>
      <c r="O51">
        <v>74155.289999999994</v>
      </c>
      <c r="P51">
        <v>10010.64</v>
      </c>
      <c r="Q51">
        <v>61643.66</v>
      </c>
      <c r="R51">
        <v>12884.72</v>
      </c>
      <c r="S51">
        <v>38020.959999999999</v>
      </c>
      <c r="T51">
        <v>5920.39</v>
      </c>
      <c r="U51">
        <v>42063.54</v>
      </c>
      <c r="V51">
        <v>5903.22</v>
      </c>
      <c r="W51">
        <v>17940.29</v>
      </c>
      <c r="X51">
        <v>30007.03</v>
      </c>
      <c r="Y51">
        <v>175891.02</v>
      </c>
      <c r="Z51">
        <v>25309.41</v>
      </c>
    </row>
    <row r="52" spans="1:26" x14ac:dyDescent="0.35">
      <c r="A52" t="s">
        <v>32</v>
      </c>
      <c r="B52" t="s">
        <v>75</v>
      </c>
      <c r="C52">
        <v>159.01</v>
      </c>
      <c r="D52">
        <v>178.17</v>
      </c>
      <c r="E52">
        <v>177.51</v>
      </c>
      <c r="F52">
        <v>774.38</v>
      </c>
      <c r="G52">
        <v>275919.90999999997</v>
      </c>
      <c r="H52">
        <v>4.47</v>
      </c>
      <c r="I52">
        <v>3.96</v>
      </c>
      <c r="J52">
        <v>14.73</v>
      </c>
      <c r="K52">
        <v>1.5309999999999999</v>
      </c>
      <c r="L52">
        <v>7.54</v>
      </c>
      <c r="M52">
        <v>4.16</v>
      </c>
      <c r="N52">
        <v>0.81</v>
      </c>
      <c r="O52">
        <v>13.67</v>
      </c>
      <c r="P52">
        <v>4.51</v>
      </c>
      <c r="Q52">
        <v>59.29</v>
      </c>
      <c r="R52">
        <v>24.09</v>
      </c>
      <c r="S52">
        <v>118.21</v>
      </c>
      <c r="T52">
        <v>25.76</v>
      </c>
      <c r="U52">
        <v>248.45</v>
      </c>
      <c r="V52">
        <v>49.9</v>
      </c>
      <c r="W52">
        <v>11638.14</v>
      </c>
      <c r="X52">
        <v>0.621</v>
      </c>
      <c r="Y52">
        <v>56.58</v>
      </c>
      <c r="Z52">
        <v>149.19999999999999</v>
      </c>
    </row>
    <row r="53" spans="1:26" x14ac:dyDescent="0.35">
      <c r="A53" t="s">
        <v>32</v>
      </c>
      <c r="B53" t="s">
        <v>76</v>
      </c>
      <c r="C53">
        <v>163.05000000000001</v>
      </c>
      <c r="D53">
        <v>211.29</v>
      </c>
      <c r="E53">
        <v>8.3699999999999992</v>
      </c>
      <c r="F53">
        <v>1032.48</v>
      </c>
      <c r="G53">
        <v>276154.44</v>
      </c>
      <c r="H53">
        <v>5.5</v>
      </c>
      <c r="I53">
        <v>1.5269999999999999</v>
      </c>
      <c r="J53">
        <v>15.79</v>
      </c>
      <c r="K53">
        <v>0.88400000000000001</v>
      </c>
      <c r="L53">
        <v>5.72</v>
      </c>
      <c r="M53">
        <v>4.8099999999999996</v>
      </c>
      <c r="N53">
        <v>0.85499999999999998</v>
      </c>
      <c r="O53">
        <v>19.82</v>
      </c>
      <c r="P53">
        <v>6.78</v>
      </c>
      <c r="Q53">
        <v>87.32</v>
      </c>
      <c r="R53">
        <v>33.590000000000003</v>
      </c>
      <c r="S53">
        <v>156.59</v>
      </c>
      <c r="T53">
        <v>33.01</v>
      </c>
      <c r="U53">
        <v>303.68</v>
      </c>
      <c r="V53">
        <v>58.88</v>
      </c>
      <c r="W53">
        <v>10516.96</v>
      </c>
      <c r="X53">
        <v>1.581</v>
      </c>
      <c r="Y53">
        <v>178.7</v>
      </c>
      <c r="Z53">
        <v>484.94</v>
      </c>
    </row>
    <row r="54" spans="1:26" x14ac:dyDescent="0.35">
      <c r="A54" t="s">
        <v>27</v>
      </c>
      <c r="B54" t="s">
        <v>77</v>
      </c>
      <c r="C54">
        <v>50.98</v>
      </c>
      <c r="D54">
        <v>0</v>
      </c>
      <c r="E54">
        <v>5.66</v>
      </c>
      <c r="F54">
        <v>269.68</v>
      </c>
      <c r="G54">
        <v>346336.91</v>
      </c>
      <c r="H54">
        <v>1.954</v>
      </c>
      <c r="I54">
        <v>0</v>
      </c>
      <c r="J54">
        <v>20.41</v>
      </c>
      <c r="K54">
        <v>5.1999999999999998E-2</v>
      </c>
      <c r="L54">
        <v>0.77600000000000002</v>
      </c>
      <c r="M54">
        <v>1.65</v>
      </c>
      <c r="N54">
        <v>1.1459999999999999</v>
      </c>
      <c r="O54">
        <v>8.0299999999999994</v>
      </c>
      <c r="P54">
        <v>2.081</v>
      </c>
      <c r="Q54">
        <v>21.8</v>
      </c>
      <c r="R54">
        <v>7.42</v>
      </c>
      <c r="S54">
        <v>31.64</v>
      </c>
      <c r="T54">
        <v>6.71</v>
      </c>
      <c r="U54">
        <v>64.8</v>
      </c>
      <c r="V54">
        <v>13.55</v>
      </c>
      <c r="W54">
        <v>7832.05</v>
      </c>
      <c r="X54">
        <v>0.52400000000000002</v>
      </c>
      <c r="Y54">
        <v>18.2</v>
      </c>
      <c r="Z54">
        <v>289.72000000000003</v>
      </c>
    </row>
    <row r="55" spans="1:26" x14ac:dyDescent="0.35">
      <c r="A55" t="s">
        <v>27</v>
      </c>
      <c r="B55" t="s">
        <v>78</v>
      </c>
      <c r="C55">
        <v>46.54</v>
      </c>
      <c r="D55">
        <v>0</v>
      </c>
      <c r="E55">
        <v>5.78</v>
      </c>
      <c r="F55">
        <v>270.18</v>
      </c>
      <c r="G55">
        <v>346241</v>
      </c>
      <c r="H55">
        <v>2.0910000000000002</v>
      </c>
      <c r="I55">
        <v>0</v>
      </c>
      <c r="J55">
        <v>20.39</v>
      </c>
      <c r="K55">
        <v>3.9899999999999998E-2</v>
      </c>
      <c r="L55">
        <v>0.90600000000000003</v>
      </c>
      <c r="M55">
        <v>1.94</v>
      </c>
      <c r="N55">
        <v>1.1379999999999999</v>
      </c>
      <c r="O55">
        <v>7.87</v>
      </c>
      <c r="P55">
        <v>2.0659999999999998</v>
      </c>
      <c r="Q55">
        <v>21.97</v>
      </c>
      <c r="R55">
        <v>7.47</v>
      </c>
      <c r="S55">
        <v>32.299999999999997</v>
      </c>
      <c r="T55">
        <v>6.73</v>
      </c>
      <c r="U55">
        <v>66.489999999999995</v>
      </c>
      <c r="V55">
        <v>13.6</v>
      </c>
      <c r="W55">
        <v>7820.54</v>
      </c>
      <c r="X55">
        <v>0.55100000000000005</v>
      </c>
      <c r="Y55">
        <v>18.579999999999998</v>
      </c>
      <c r="Z55">
        <v>291.88</v>
      </c>
    </row>
    <row r="56" spans="1:26" x14ac:dyDescent="0.35">
      <c r="A56" t="s">
        <v>27</v>
      </c>
      <c r="B56" t="s">
        <v>77</v>
      </c>
      <c r="C56">
        <v>52.99</v>
      </c>
      <c r="D56">
        <v>0</v>
      </c>
      <c r="E56">
        <v>5.78</v>
      </c>
      <c r="F56">
        <v>269.76</v>
      </c>
      <c r="G56">
        <v>343907.22</v>
      </c>
      <c r="H56">
        <v>1.9570000000000001</v>
      </c>
      <c r="I56">
        <v>0</v>
      </c>
      <c r="J56">
        <v>20.45</v>
      </c>
      <c r="K56">
        <v>5.2299999999999999E-2</v>
      </c>
      <c r="L56">
        <v>0.77500000000000002</v>
      </c>
      <c r="M56">
        <v>1.659</v>
      </c>
      <c r="N56">
        <v>1.145</v>
      </c>
      <c r="O56">
        <v>8.06</v>
      </c>
      <c r="P56">
        <v>2.0870000000000002</v>
      </c>
      <c r="Q56">
        <v>21.92</v>
      </c>
      <c r="R56">
        <v>7.41</v>
      </c>
      <c r="S56">
        <v>31.93</v>
      </c>
      <c r="T56">
        <v>6.71</v>
      </c>
      <c r="U56">
        <v>64.58</v>
      </c>
      <c r="V56">
        <v>13.56</v>
      </c>
      <c r="W56">
        <v>7852.61</v>
      </c>
      <c r="X56">
        <v>0.52400000000000002</v>
      </c>
      <c r="Y56">
        <v>18.190000000000001</v>
      </c>
      <c r="Z56">
        <v>289.33999999999997</v>
      </c>
    </row>
    <row r="57" spans="1:26" x14ac:dyDescent="0.35">
      <c r="A57" t="s">
        <v>27</v>
      </c>
      <c r="B57" t="s">
        <v>78</v>
      </c>
      <c r="C57">
        <v>48.37</v>
      </c>
      <c r="D57">
        <v>0</v>
      </c>
      <c r="E57">
        <v>5.9</v>
      </c>
      <c r="F57">
        <v>270.27</v>
      </c>
      <c r="G57">
        <v>343811.97</v>
      </c>
      <c r="H57">
        <v>2.0939999999999999</v>
      </c>
      <c r="I57">
        <v>0</v>
      </c>
      <c r="J57">
        <v>20.43</v>
      </c>
      <c r="K57">
        <v>4.0099999999999997E-2</v>
      </c>
      <c r="L57">
        <v>0.90500000000000003</v>
      </c>
      <c r="M57">
        <v>1.95</v>
      </c>
      <c r="N57">
        <v>1.137</v>
      </c>
      <c r="O57">
        <v>7.9</v>
      </c>
      <c r="P57">
        <v>2.0720000000000001</v>
      </c>
      <c r="Q57">
        <v>22.09</v>
      </c>
      <c r="R57">
        <v>7.45</v>
      </c>
      <c r="S57">
        <v>32.6</v>
      </c>
      <c r="T57">
        <v>6.73</v>
      </c>
      <c r="U57">
        <v>66.260000000000005</v>
      </c>
      <c r="V57">
        <v>13.61</v>
      </c>
      <c r="W57">
        <v>7841.06</v>
      </c>
      <c r="X57">
        <v>0.55000000000000004</v>
      </c>
      <c r="Y57">
        <v>18.57</v>
      </c>
      <c r="Z57">
        <v>291.49</v>
      </c>
    </row>
    <row r="58" spans="1:26" x14ac:dyDescent="0.35">
      <c r="A58" t="s">
        <v>30</v>
      </c>
      <c r="B58" t="s">
        <v>79</v>
      </c>
      <c r="C58">
        <v>20.41</v>
      </c>
      <c r="D58">
        <v>0</v>
      </c>
      <c r="E58">
        <v>4.32</v>
      </c>
      <c r="F58">
        <v>136.05000000000001</v>
      </c>
      <c r="G58">
        <v>272079.19</v>
      </c>
      <c r="H58">
        <v>1.048</v>
      </c>
      <c r="I58">
        <v>0</v>
      </c>
      <c r="J58">
        <v>2.3719999999999999</v>
      </c>
      <c r="K58">
        <v>1.04E-2</v>
      </c>
      <c r="L58">
        <v>0.20499999999999999</v>
      </c>
      <c r="M58">
        <v>0.36699999999999999</v>
      </c>
      <c r="N58">
        <v>0.224</v>
      </c>
      <c r="O58">
        <v>1.9850000000000001</v>
      </c>
      <c r="P58">
        <v>0.71699999999999997</v>
      </c>
      <c r="Q58">
        <v>10.79</v>
      </c>
      <c r="R58">
        <v>4.45</v>
      </c>
      <c r="S58">
        <v>23.73</v>
      </c>
      <c r="T58">
        <v>6</v>
      </c>
      <c r="U58">
        <v>62.44</v>
      </c>
      <c r="V58">
        <v>12.55</v>
      </c>
      <c r="W58">
        <v>5546.04</v>
      </c>
      <c r="X58">
        <v>0.41699999999999998</v>
      </c>
      <c r="Y58">
        <v>28.51</v>
      </c>
      <c r="Z58">
        <v>79.650000000000006</v>
      </c>
    </row>
    <row r="59" spans="1:26" x14ac:dyDescent="0.35">
      <c r="A59" t="s">
        <v>32</v>
      </c>
      <c r="B59" t="s">
        <v>80</v>
      </c>
      <c r="C59">
        <v>99.95</v>
      </c>
      <c r="D59">
        <v>89.33</v>
      </c>
      <c r="E59">
        <v>13.15</v>
      </c>
      <c r="F59">
        <v>836.73</v>
      </c>
      <c r="G59">
        <v>273424.90999999997</v>
      </c>
      <c r="H59">
        <v>7.18</v>
      </c>
      <c r="I59">
        <v>5.76</v>
      </c>
      <c r="J59">
        <v>40.119999999999997</v>
      </c>
      <c r="K59">
        <v>2.1779999999999999</v>
      </c>
      <c r="L59">
        <v>12.17</v>
      </c>
      <c r="M59">
        <v>5.19</v>
      </c>
      <c r="N59">
        <v>1.8380000000000001</v>
      </c>
      <c r="O59">
        <v>14.67</v>
      </c>
      <c r="P59">
        <v>4.68</v>
      </c>
      <c r="Q59">
        <v>62.12</v>
      </c>
      <c r="R59">
        <v>25.74</v>
      </c>
      <c r="S59">
        <v>133.78</v>
      </c>
      <c r="T59">
        <v>31.41</v>
      </c>
      <c r="U59">
        <v>323.75</v>
      </c>
      <c r="V59">
        <v>70.150000000000006</v>
      </c>
      <c r="W59">
        <v>10012.01</v>
      </c>
      <c r="X59">
        <v>1.151</v>
      </c>
      <c r="Y59">
        <v>97.4</v>
      </c>
      <c r="Z59">
        <v>165.91</v>
      </c>
    </row>
    <row r="60" spans="1:26" x14ac:dyDescent="0.35">
      <c r="A60" t="s">
        <v>82</v>
      </c>
      <c r="B60" t="s">
        <v>81</v>
      </c>
      <c r="C60">
        <v>1359.26</v>
      </c>
      <c r="D60">
        <v>4183.17</v>
      </c>
      <c r="E60">
        <v>12.62</v>
      </c>
      <c r="F60">
        <v>953.87</v>
      </c>
      <c r="G60">
        <v>273342.34000000003</v>
      </c>
      <c r="H60">
        <v>4.25</v>
      </c>
      <c r="I60">
        <v>64.84</v>
      </c>
      <c r="J60">
        <v>160.86000000000001</v>
      </c>
      <c r="K60">
        <v>20.48</v>
      </c>
      <c r="L60">
        <v>85.43</v>
      </c>
      <c r="M60">
        <v>17.7</v>
      </c>
      <c r="N60">
        <v>0.80400000000000005</v>
      </c>
      <c r="O60">
        <v>30.91</v>
      </c>
      <c r="P60">
        <v>7.66</v>
      </c>
      <c r="Q60">
        <v>87.06</v>
      </c>
      <c r="R60">
        <v>31.53</v>
      </c>
      <c r="S60">
        <v>142.69</v>
      </c>
      <c r="T60">
        <v>28.93</v>
      </c>
      <c r="U60">
        <v>260.45999999999998</v>
      </c>
      <c r="V60">
        <v>50.28</v>
      </c>
      <c r="W60">
        <v>10101.6</v>
      </c>
      <c r="X60">
        <v>1.4039999999999999</v>
      </c>
      <c r="Y60">
        <v>81.34</v>
      </c>
      <c r="Z60">
        <v>155.27000000000001</v>
      </c>
    </row>
    <row r="61" spans="1:26" x14ac:dyDescent="0.35">
      <c r="A61" t="s">
        <v>82</v>
      </c>
      <c r="B61" t="s">
        <v>83</v>
      </c>
      <c r="C61">
        <v>227.48</v>
      </c>
      <c r="D61">
        <v>265.74</v>
      </c>
      <c r="E61">
        <v>89.96</v>
      </c>
      <c r="F61">
        <v>1529.04</v>
      </c>
      <c r="G61">
        <v>272344.53000000003</v>
      </c>
      <c r="H61">
        <v>87.99</v>
      </c>
      <c r="I61">
        <v>10.4</v>
      </c>
      <c r="J61">
        <v>67.69</v>
      </c>
      <c r="K61">
        <v>9.56</v>
      </c>
      <c r="L61">
        <v>58.62</v>
      </c>
      <c r="M61">
        <v>33.619999999999997</v>
      </c>
      <c r="N61">
        <v>7.17</v>
      </c>
      <c r="O61">
        <v>82.47</v>
      </c>
      <c r="P61">
        <v>18.43</v>
      </c>
      <c r="Q61">
        <v>176.71</v>
      </c>
      <c r="R61">
        <v>52.53</v>
      </c>
      <c r="S61">
        <v>200.5</v>
      </c>
      <c r="T61">
        <v>35.94</v>
      </c>
      <c r="U61">
        <v>298.63</v>
      </c>
      <c r="V61">
        <v>53.21</v>
      </c>
      <c r="W61">
        <v>10630.45</v>
      </c>
      <c r="X61">
        <v>5.83</v>
      </c>
      <c r="Y61">
        <v>93.5</v>
      </c>
      <c r="Z61">
        <v>47.91</v>
      </c>
    </row>
    <row r="62" spans="1:26" x14ac:dyDescent="0.35">
      <c r="A62" t="s">
        <v>82</v>
      </c>
      <c r="B62" t="s">
        <v>84</v>
      </c>
      <c r="C62">
        <v>324.37</v>
      </c>
      <c r="D62">
        <v>774.97</v>
      </c>
      <c r="E62">
        <v>233.37</v>
      </c>
      <c r="F62">
        <v>446.54</v>
      </c>
      <c r="G62">
        <v>274041.75</v>
      </c>
      <c r="H62">
        <v>3.09</v>
      </c>
      <c r="I62">
        <v>2.3530000000000002</v>
      </c>
      <c r="J62">
        <v>21.08</v>
      </c>
      <c r="K62">
        <v>1.623</v>
      </c>
      <c r="L62">
        <v>11.01</v>
      </c>
      <c r="M62">
        <v>7.16</v>
      </c>
      <c r="N62">
        <v>1.9730000000000001</v>
      </c>
      <c r="O62">
        <v>16.350000000000001</v>
      </c>
      <c r="P62">
        <v>3.99</v>
      </c>
      <c r="Q62">
        <v>43.85</v>
      </c>
      <c r="R62">
        <v>14.34</v>
      </c>
      <c r="S62">
        <v>62.6</v>
      </c>
      <c r="T62">
        <v>13.5</v>
      </c>
      <c r="U62">
        <v>132.77000000000001</v>
      </c>
      <c r="V62">
        <v>26.81</v>
      </c>
      <c r="W62">
        <v>12537.85</v>
      </c>
      <c r="X62">
        <v>1.0109999999999999</v>
      </c>
      <c r="Y62">
        <v>104.11</v>
      </c>
      <c r="Z62">
        <v>385.77</v>
      </c>
    </row>
    <row r="63" spans="1:26" x14ac:dyDescent="0.35">
      <c r="A63" t="s">
        <v>82</v>
      </c>
      <c r="B63" t="s">
        <v>85</v>
      </c>
      <c r="C63">
        <v>186.1</v>
      </c>
      <c r="D63">
        <v>0</v>
      </c>
      <c r="E63">
        <v>21.92</v>
      </c>
      <c r="F63">
        <v>817.44</v>
      </c>
      <c r="G63">
        <v>272894.40999999997</v>
      </c>
      <c r="H63">
        <v>4.24</v>
      </c>
      <c r="I63">
        <v>0.435</v>
      </c>
      <c r="J63">
        <v>22.41</v>
      </c>
      <c r="K63">
        <v>0.54600000000000004</v>
      </c>
      <c r="L63">
        <v>6.75</v>
      </c>
      <c r="M63">
        <v>8.82</v>
      </c>
      <c r="N63">
        <v>0.71599999999999997</v>
      </c>
      <c r="O63">
        <v>30.49</v>
      </c>
      <c r="P63">
        <v>8.0299999999999994</v>
      </c>
      <c r="Q63">
        <v>86.46</v>
      </c>
      <c r="R63">
        <v>28.42</v>
      </c>
      <c r="S63">
        <v>117.69</v>
      </c>
      <c r="T63">
        <v>22.35</v>
      </c>
      <c r="U63">
        <v>191.45</v>
      </c>
      <c r="V63">
        <v>35.659999999999997</v>
      </c>
      <c r="W63">
        <v>9975.5400000000009</v>
      </c>
      <c r="X63">
        <v>1.101</v>
      </c>
      <c r="Y63">
        <v>88.68</v>
      </c>
      <c r="Z63">
        <v>75.989999999999995</v>
      </c>
    </row>
    <row r="64" spans="1:26" x14ac:dyDescent="0.35">
      <c r="A64" t="s">
        <v>82</v>
      </c>
      <c r="B64" t="s">
        <v>86</v>
      </c>
      <c r="C64">
        <v>348.6</v>
      </c>
      <c r="D64">
        <v>0</v>
      </c>
      <c r="E64">
        <v>11.83</v>
      </c>
      <c r="F64">
        <v>4271.5200000000004</v>
      </c>
      <c r="G64">
        <v>272764.96999999997</v>
      </c>
      <c r="H64">
        <v>3.28</v>
      </c>
      <c r="I64">
        <v>7.2999999999999995E-2</v>
      </c>
      <c r="J64">
        <v>8.1999999999999993</v>
      </c>
      <c r="K64">
        <v>0.51400000000000001</v>
      </c>
      <c r="L64">
        <v>7.11</v>
      </c>
      <c r="M64">
        <v>14.16</v>
      </c>
      <c r="N64">
        <v>1.7130000000000001</v>
      </c>
      <c r="O64">
        <v>91.25</v>
      </c>
      <c r="P64">
        <v>30.82</v>
      </c>
      <c r="Q64">
        <v>387.49</v>
      </c>
      <c r="R64">
        <v>144.41</v>
      </c>
      <c r="S64">
        <v>632.11</v>
      </c>
      <c r="T64">
        <v>122.24</v>
      </c>
      <c r="U64">
        <v>1050.44</v>
      </c>
      <c r="V64">
        <v>194.22</v>
      </c>
      <c r="W64">
        <v>8090.23</v>
      </c>
      <c r="X64">
        <v>1.0369999999999999</v>
      </c>
      <c r="Y64">
        <v>285.06</v>
      </c>
      <c r="Z64">
        <v>423.32</v>
      </c>
    </row>
    <row r="65" spans="1:26" x14ac:dyDescent="0.35">
      <c r="A65" t="s">
        <v>82</v>
      </c>
      <c r="B65" t="s">
        <v>87</v>
      </c>
      <c r="C65">
        <v>454.07</v>
      </c>
      <c r="D65">
        <v>891.35</v>
      </c>
      <c r="E65">
        <v>34.049999999999997</v>
      </c>
      <c r="F65">
        <v>1076.28</v>
      </c>
      <c r="G65">
        <v>272707.71999999997</v>
      </c>
      <c r="H65">
        <v>18.09</v>
      </c>
      <c r="I65">
        <v>12.83</v>
      </c>
      <c r="J65">
        <v>48.35</v>
      </c>
      <c r="K65">
        <v>4.8600000000000003</v>
      </c>
      <c r="L65">
        <v>21.86</v>
      </c>
      <c r="M65">
        <v>9.6300000000000008</v>
      </c>
      <c r="N65">
        <v>1.3660000000000001</v>
      </c>
      <c r="O65">
        <v>25.67</v>
      </c>
      <c r="P65">
        <v>7.69</v>
      </c>
      <c r="Q65">
        <v>94.5</v>
      </c>
      <c r="R65">
        <v>35.200000000000003</v>
      </c>
      <c r="S65">
        <v>163.16999999999999</v>
      </c>
      <c r="T65">
        <v>34.6</v>
      </c>
      <c r="U65">
        <v>321.43</v>
      </c>
      <c r="V65">
        <v>61.05</v>
      </c>
      <c r="W65">
        <v>12981.2</v>
      </c>
      <c r="X65">
        <v>4.08</v>
      </c>
      <c r="Y65">
        <v>235.54</v>
      </c>
      <c r="Z65">
        <v>547.25</v>
      </c>
    </row>
    <row r="66" spans="1:26" x14ac:dyDescent="0.35">
      <c r="A66" t="s">
        <v>82</v>
      </c>
      <c r="B66" t="s">
        <v>88</v>
      </c>
      <c r="C66">
        <v>191.42</v>
      </c>
      <c r="D66">
        <v>211.22</v>
      </c>
      <c r="E66">
        <v>82.54</v>
      </c>
      <c r="F66">
        <v>1748.43</v>
      </c>
      <c r="G66">
        <v>272427.56</v>
      </c>
      <c r="H66">
        <v>49.79</v>
      </c>
      <c r="I66">
        <v>6.77</v>
      </c>
      <c r="J66">
        <v>46.64</v>
      </c>
      <c r="K66">
        <v>5.3</v>
      </c>
      <c r="L66">
        <v>34.75</v>
      </c>
      <c r="M66">
        <v>23.15</v>
      </c>
      <c r="N66">
        <v>2.4300000000000002</v>
      </c>
      <c r="O66">
        <v>66.36</v>
      </c>
      <c r="P66">
        <v>16.899999999999999</v>
      </c>
      <c r="Q66">
        <v>185.87</v>
      </c>
      <c r="R66">
        <v>60.85</v>
      </c>
      <c r="S66">
        <v>251.16</v>
      </c>
      <c r="T66">
        <v>49.15</v>
      </c>
      <c r="U66">
        <v>423.67</v>
      </c>
      <c r="V66">
        <v>75.73</v>
      </c>
      <c r="W66">
        <v>10490.62</v>
      </c>
      <c r="X66">
        <v>3.43</v>
      </c>
      <c r="Y66">
        <v>376.4</v>
      </c>
      <c r="Z66">
        <v>487.68</v>
      </c>
    </row>
    <row r="67" spans="1:26" x14ac:dyDescent="0.35">
      <c r="A67" t="s">
        <v>82</v>
      </c>
      <c r="B67" t="s">
        <v>89</v>
      </c>
      <c r="C67">
        <v>1805.31</v>
      </c>
      <c r="D67">
        <v>5664.82</v>
      </c>
      <c r="E67">
        <v>16.940000000000001</v>
      </c>
      <c r="F67">
        <v>1538.97</v>
      </c>
      <c r="G67">
        <v>273282.65999999997</v>
      </c>
      <c r="H67">
        <v>28.6</v>
      </c>
      <c r="I67">
        <v>15.66</v>
      </c>
      <c r="J67">
        <v>89.7</v>
      </c>
      <c r="K67">
        <v>6.37</v>
      </c>
      <c r="L67">
        <v>24.76</v>
      </c>
      <c r="M67">
        <v>9.9</v>
      </c>
      <c r="N67">
        <v>2.008</v>
      </c>
      <c r="O67">
        <v>29.05</v>
      </c>
      <c r="P67">
        <v>9.69</v>
      </c>
      <c r="Q67">
        <v>126.23</v>
      </c>
      <c r="R67">
        <v>48.88</v>
      </c>
      <c r="S67">
        <v>233.03</v>
      </c>
      <c r="T67">
        <v>50.36</v>
      </c>
      <c r="U67">
        <v>477</v>
      </c>
      <c r="V67">
        <v>93.7</v>
      </c>
      <c r="W67">
        <v>10646.26</v>
      </c>
      <c r="X67">
        <v>3.07</v>
      </c>
      <c r="Y67">
        <v>292.48</v>
      </c>
      <c r="Z67">
        <v>325.7</v>
      </c>
    </row>
    <row r="68" spans="1:26" x14ac:dyDescent="0.35">
      <c r="A68" t="s">
        <v>82</v>
      </c>
      <c r="B68" t="s">
        <v>90</v>
      </c>
      <c r="C68">
        <v>214.9</v>
      </c>
      <c r="D68">
        <v>0</v>
      </c>
      <c r="E68">
        <v>9.85</v>
      </c>
      <c r="F68">
        <v>1209.3399999999999</v>
      </c>
      <c r="G68">
        <v>273037.94</v>
      </c>
      <c r="H68">
        <v>2.552</v>
      </c>
      <c r="I68">
        <v>0.13600000000000001</v>
      </c>
      <c r="J68">
        <v>46.06</v>
      </c>
      <c r="K68">
        <v>0.28399999999999997</v>
      </c>
      <c r="L68">
        <v>4.17</v>
      </c>
      <c r="M68">
        <v>6.26</v>
      </c>
      <c r="N68">
        <v>2.754</v>
      </c>
      <c r="O68">
        <v>28.47</v>
      </c>
      <c r="P68">
        <v>8.67</v>
      </c>
      <c r="Q68">
        <v>105.82</v>
      </c>
      <c r="R68">
        <v>39.229999999999997</v>
      </c>
      <c r="S68">
        <v>182.61</v>
      </c>
      <c r="T68">
        <v>38.79</v>
      </c>
      <c r="U68">
        <v>372.88</v>
      </c>
      <c r="V68">
        <v>76.900000000000006</v>
      </c>
      <c r="W68">
        <v>8828.1200000000008</v>
      </c>
      <c r="X68">
        <v>0.622</v>
      </c>
      <c r="Y68">
        <v>236.94</v>
      </c>
      <c r="Z68">
        <v>182.41</v>
      </c>
    </row>
    <row r="69" spans="1:26" x14ac:dyDescent="0.35">
      <c r="A69" t="s">
        <v>82</v>
      </c>
      <c r="B69" t="s">
        <v>91</v>
      </c>
      <c r="C69">
        <v>138.55000000000001</v>
      </c>
      <c r="D69">
        <v>186.55</v>
      </c>
      <c r="E69">
        <v>146.69999999999999</v>
      </c>
      <c r="F69">
        <v>890.49</v>
      </c>
      <c r="G69">
        <v>271776.90999999997</v>
      </c>
      <c r="H69">
        <v>99.52</v>
      </c>
      <c r="I69">
        <v>22.61</v>
      </c>
      <c r="J69">
        <v>124.64</v>
      </c>
      <c r="K69">
        <v>11.6</v>
      </c>
      <c r="L69">
        <v>57.71</v>
      </c>
      <c r="M69">
        <v>16.760000000000002</v>
      </c>
      <c r="N69">
        <v>5.33</v>
      </c>
      <c r="O69">
        <v>28.03</v>
      </c>
      <c r="P69">
        <v>6.95</v>
      </c>
      <c r="Q69">
        <v>78.77</v>
      </c>
      <c r="R69">
        <v>27.88</v>
      </c>
      <c r="S69">
        <v>130.18</v>
      </c>
      <c r="T69">
        <v>28.42</v>
      </c>
      <c r="U69">
        <v>274.11</v>
      </c>
      <c r="V69">
        <v>56.27</v>
      </c>
      <c r="W69">
        <v>10870.47</v>
      </c>
      <c r="X69">
        <v>4.82</v>
      </c>
      <c r="Y69">
        <v>322.68</v>
      </c>
      <c r="Z69">
        <v>250.91</v>
      </c>
    </row>
    <row r="70" spans="1:26" x14ac:dyDescent="0.35">
      <c r="A70" t="s">
        <v>82</v>
      </c>
      <c r="B70" t="s">
        <v>92</v>
      </c>
      <c r="C70">
        <v>195.16</v>
      </c>
      <c r="D70">
        <v>47.52</v>
      </c>
      <c r="E70">
        <v>8.9700000000000006</v>
      </c>
      <c r="F70">
        <v>479.76</v>
      </c>
      <c r="G70">
        <v>273381.38</v>
      </c>
      <c r="H70">
        <v>4.78</v>
      </c>
      <c r="I70">
        <v>0.52500000000000002</v>
      </c>
      <c r="J70">
        <v>30.71</v>
      </c>
      <c r="K70">
        <v>0.48099999999999998</v>
      </c>
      <c r="L70">
        <v>5.31</v>
      </c>
      <c r="M70">
        <v>5.59</v>
      </c>
      <c r="N70">
        <v>1.9279999999999999</v>
      </c>
      <c r="O70">
        <v>20.51</v>
      </c>
      <c r="P70">
        <v>4.87</v>
      </c>
      <c r="Q70">
        <v>51.87</v>
      </c>
      <c r="R70">
        <v>16.05</v>
      </c>
      <c r="S70">
        <v>64.55</v>
      </c>
      <c r="T70">
        <v>12.46</v>
      </c>
      <c r="U70">
        <v>108.65</v>
      </c>
      <c r="V70">
        <v>19.88</v>
      </c>
      <c r="W70">
        <v>8254.58</v>
      </c>
      <c r="X70">
        <v>0.29599999999999999</v>
      </c>
      <c r="Y70">
        <v>109.06</v>
      </c>
      <c r="Z70">
        <v>114.66</v>
      </c>
    </row>
    <row r="71" spans="1:26" x14ac:dyDescent="0.35">
      <c r="A71" t="s">
        <v>82</v>
      </c>
      <c r="B71" t="s">
        <v>93</v>
      </c>
      <c r="C71">
        <v>120.2</v>
      </c>
      <c r="D71">
        <v>44.56</v>
      </c>
      <c r="E71">
        <v>8.48</v>
      </c>
      <c r="F71">
        <v>255.17</v>
      </c>
      <c r="G71">
        <v>272893.63</v>
      </c>
      <c r="H71">
        <v>1.744</v>
      </c>
      <c r="I71">
        <v>6.6000000000000003E-2</v>
      </c>
      <c r="J71">
        <v>13.63</v>
      </c>
      <c r="K71">
        <v>6.25E-2</v>
      </c>
      <c r="L71">
        <v>1.3660000000000001</v>
      </c>
      <c r="M71">
        <v>2.14</v>
      </c>
      <c r="N71">
        <v>0.56799999999999995</v>
      </c>
      <c r="O71">
        <v>8.9499999999999993</v>
      </c>
      <c r="P71">
        <v>2.3940000000000001</v>
      </c>
      <c r="Q71">
        <v>25.44</v>
      </c>
      <c r="R71">
        <v>8.18</v>
      </c>
      <c r="S71">
        <v>33.97</v>
      </c>
      <c r="T71">
        <v>6.5</v>
      </c>
      <c r="U71">
        <v>58.79</v>
      </c>
      <c r="V71">
        <v>11.33</v>
      </c>
      <c r="W71">
        <v>10163.709999999999</v>
      </c>
      <c r="X71">
        <v>0.48199999999999998</v>
      </c>
      <c r="Y71">
        <v>116.55</v>
      </c>
      <c r="Z71">
        <v>147.5</v>
      </c>
    </row>
    <row r="72" spans="1:26" x14ac:dyDescent="0.35">
      <c r="A72" t="s">
        <v>82</v>
      </c>
      <c r="B72" t="s">
        <v>94</v>
      </c>
      <c r="C72">
        <v>189.34</v>
      </c>
      <c r="D72">
        <v>73.38</v>
      </c>
      <c r="E72">
        <v>5.24</v>
      </c>
      <c r="F72">
        <v>1496.03</v>
      </c>
      <c r="G72">
        <v>272389.53000000003</v>
      </c>
      <c r="H72">
        <v>4.26</v>
      </c>
      <c r="I72">
        <v>3.62</v>
      </c>
      <c r="J72">
        <v>20.7</v>
      </c>
      <c r="K72">
        <v>1.3140000000000001</v>
      </c>
      <c r="L72">
        <v>7.6</v>
      </c>
      <c r="M72">
        <v>6.03</v>
      </c>
      <c r="N72">
        <v>0.38300000000000001</v>
      </c>
      <c r="O72">
        <v>31.97</v>
      </c>
      <c r="P72">
        <v>10.61</v>
      </c>
      <c r="Q72">
        <v>139.24</v>
      </c>
      <c r="R72">
        <v>52.27</v>
      </c>
      <c r="S72">
        <v>228.98</v>
      </c>
      <c r="T72">
        <v>43.53</v>
      </c>
      <c r="U72">
        <v>357.64</v>
      </c>
      <c r="V72">
        <v>62.91</v>
      </c>
      <c r="W72">
        <v>7746.08</v>
      </c>
      <c r="X72">
        <v>1.34</v>
      </c>
      <c r="Y72">
        <v>48.16</v>
      </c>
      <c r="Z72">
        <v>121.19</v>
      </c>
    </row>
    <row r="73" spans="1:26" x14ac:dyDescent="0.35">
      <c r="A73" t="s">
        <v>82</v>
      </c>
      <c r="B73" t="s">
        <v>95</v>
      </c>
      <c r="C73">
        <v>141.41999999999999</v>
      </c>
      <c r="D73">
        <v>0</v>
      </c>
      <c r="E73">
        <v>16.07</v>
      </c>
      <c r="F73">
        <v>291.55</v>
      </c>
      <c r="G73">
        <v>272413.56</v>
      </c>
      <c r="H73">
        <v>1.419</v>
      </c>
      <c r="I73">
        <v>0.26200000000000001</v>
      </c>
      <c r="J73">
        <v>4.12</v>
      </c>
      <c r="K73">
        <v>0.19400000000000001</v>
      </c>
      <c r="L73">
        <v>1.2869999999999999</v>
      </c>
      <c r="M73">
        <v>1.52</v>
      </c>
      <c r="N73">
        <v>0.09</v>
      </c>
      <c r="O73">
        <v>7.1</v>
      </c>
      <c r="P73">
        <v>2.282</v>
      </c>
      <c r="Q73">
        <v>26.24</v>
      </c>
      <c r="R73">
        <v>9.3699999999999992</v>
      </c>
      <c r="S73">
        <v>42.58</v>
      </c>
      <c r="T73">
        <v>8.9700000000000006</v>
      </c>
      <c r="U73">
        <v>82.04</v>
      </c>
      <c r="V73">
        <v>15.59</v>
      </c>
      <c r="W73">
        <v>10606.3</v>
      </c>
      <c r="X73">
        <v>0.41099999999999998</v>
      </c>
      <c r="Y73">
        <v>47.78</v>
      </c>
      <c r="Z73">
        <v>106.61</v>
      </c>
    </row>
    <row r="74" spans="1:26" x14ac:dyDescent="0.35">
      <c r="A74" t="s">
        <v>82</v>
      </c>
      <c r="B74" t="s">
        <v>96</v>
      </c>
      <c r="C74">
        <v>152.88</v>
      </c>
      <c r="D74">
        <v>35.619999999999997</v>
      </c>
      <c r="E74">
        <v>19.420000000000002</v>
      </c>
      <c r="F74">
        <v>612.48</v>
      </c>
      <c r="G74">
        <v>272446.34000000003</v>
      </c>
      <c r="H74">
        <v>2.6789999999999998</v>
      </c>
      <c r="I74">
        <v>0.17699999999999999</v>
      </c>
      <c r="J74">
        <v>8.67</v>
      </c>
      <c r="K74">
        <v>0.23699999999999999</v>
      </c>
      <c r="L74">
        <v>2.13</v>
      </c>
      <c r="M74">
        <v>3.14</v>
      </c>
      <c r="N74">
        <v>0.41699999999999998</v>
      </c>
      <c r="O74">
        <v>14.89</v>
      </c>
      <c r="P74">
        <v>4.6500000000000004</v>
      </c>
      <c r="Q74">
        <v>55.5</v>
      </c>
      <c r="R74">
        <v>20.059999999999999</v>
      </c>
      <c r="S74">
        <v>92.25</v>
      </c>
      <c r="T74">
        <v>19.14</v>
      </c>
      <c r="U74">
        <v>174.11</v>
      </c>
      <c r="V74">
        <v>34.72</v>
      </c>
      <c r="W74">
        <v>9731.73</v>
      </c>
      <c r="X74">
        <v>0.748</v>
      </c>
      <c r="Y74">
        <v>55.44</v>
      </c>
      <c r="Z74">
        <v>100.54</v>
      </c>
    </row>
    <row r="75" spans="1:26" x14ac:dyDescent="0.35">
      <c r="A75" t="s">
        <v>27</v>
      </c>
      <c r="B75" t="s">
        <v>97</v>
      </c>
      <c r="C75">
        <v>47.36</v>
      </c>
      <c r="D75">
        <v>0</v>
      </c>
      <c r="E75">
        <v>5.26</v>
      </c>
      <c r="F75">
        <v>273.06</v>
      </c>
      <c r="G75">
        <v>345527.72</v>
      </c>
      <c r="H75">
        <v>1.859</v>
      </c>
      <c r="I75">
        <v>0</v>
      </c>
      <c r="J75">
        <v>20.239999999999998</v>
      </c>
      <c r="K75">
        <v>4.3499999999999997E-2</v>
      </c>
      <c r="L75">
        <v>0.93100000000000005</v>
      </c>
      <c r="M75">
        <v>1.613</v>
      </c>
      <c r="N75">
        <v>1.0620000000000001</v>
      </c>
      <c r="O75">
        <v>7.9</v>
      </c>
      <c r="P75">
        <v>2.0699999999999998</v>
      </c>
      <c r="Q75">
        <v>22.62</v>
      </c>
      <c r="R75">
        <v>7.52</v>
      </c>
      <c r="S75">
        <v>32.549999999999997</v>
      </c>
      <c r="T75">
        <v>6.9</v>
      </c>
      <c r="U75">
        <v>66.83</v>
      </c>
      <c r="V75">
        <v>13.65</v>
      </c>
      <c r="W75">
        <v>7844.45</v>
      </c>
      <c r="X75">
        <v>0.51500000000000001</v>
      </c>
      <c r="Y75">
        <v>18.77</v>
      </c>
      <c r="Z75">
        <v>294.29000000000002</v>
      </c>
    </row>
    <row r="76" spans="1:26" x14ac:dyDescent="0.35">
      <c r="A76" t="s">
        <v>27</v>
      </c>
      <c r="B76" t="s">
        <v>98</v>
      </c>
      <c r="C76">
        <v>40.700000000000003</v>
      </c>
      <c r="D76">
        <v>0</v>
      </c>
      <c r="E76">
        <v>5.19</v>
      </c>
      <c r="F76">
        <v>269.01</v>
      </c>
      <c r="G76">
        <v>342701.75</v>
      </c>
      <c r="H76">
        <v>1.994</v>
      </c>
      <c r="I76">
        <v>0</v>
      </c>
      <c r="J76">
        <v>20.16</v>
      </c>
      <c r="K76">
        <v>4.5400000000000003E-2</v>
      </c>
      <c r="L76">
        <v>0.91200000000000003</v>
      </c>
      <c r="M76">
        <v>1.67</v>
      </c>
      <c r="N76">
        <v>1.1919999999999999</v>
      </c>
      <c r="O76">
        <v>7.78</v>
      </c>
      <c r="P76">
        <v>1.9890000000000001</v>
      </c>
      <c r="Q76">
        <v>21.8</v>
      </c>
      <c r="R76">
        <v>7.3</v>
      </c>
      <c r="S76">
        <v>32.39</v>
      </c>
      <c r="T76">
        <v>6.73</v>
      </c>
      <c r="U76">
        <v>65.47</v>
      </c>
      <c r="V76">
        <v>13.61</v>
      </c>
      <c r="W76">
        <v>7823.55</v>
      </c>
      <c r="X76">
        <v>0.505</v>
      </c>
      <c r="Y76">
        <v>18.489999999999998</v>
      </c>
      <c r="Z76">
        <v>289.17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5</v>
      </c>
      <c r="E1" t="s">
        <v>24</v>
      </c>
    </row>
    <row r="2" spans="1:5" x14ac:dyDescent="0.35">
      <c r="A2" t="s">
        <v>32</v>
      </c>
      <c r="B2" t="s">
        <v>31</v>
      </c>
      <c r="C2" t="s">
        <v>101</v>
      </c>
      <c r="D2">
        <v>957.73</v>
      </c>
      <c r="E2">
        <v>59.09</v>
      </c>
    </row>
    <row r="3" spans="1:5" x14ac:dyDescent="0.35">
      <c r="A3" t="s">
        <v>32</v>
      </c>
      <c r="B3" t="s">
        <v>33</v>
      </c>
      <c r="C3" t="s">
        <v>103</v>
      </c>
      <c r="D3">
        <v>568349.31000000006</v>
      </c>
      <c r="E3">
        <v>319817.28000000003</v>
      </c>
    </row>
    <row r="4" spans="1:5" x14ac:dyDescent="0.35">
      <c r="A4" t="s">
        <v>32</v>
      </c>
      <c r="B4" t="s">
        <v>34</v>
      </c>
      <c r="C4" t="s">
        <v>101</v>
      </c>
      <c r="D4">
        <v>1068.42</v>
      </c>
      <c r="E4">
        <v>102.36</v>
      </c>
    </row>
    <row r="5" spans="1:5" x14ac:dyDescent="0.35">
      <c r="A5" t="s">
        <v>32</v>
      </c>
      <c r="B5" t="s">
        <v>35</v>
      </c>
      <c r="C5" t="s">
        <v>104</v>
      </c>
      <c r="D5">
        <v>2183.8000000000002</v>
      </c>
      <c r="E5">
        <v>84.72</v>
      </c>
    </row>
    <row r="6" spans="1:5" x14ac:dyDescent="0.35">
      <c r="A6" t="s">
        <v>32</v>
      </c>
      <c r="B6" t="s">
        <v>36</v>
      </c>
      <c r="C6" t="s">
        <v>104</v>
      </c>
      <c r="D6">
        <v>1999.21</v>
      </c>
      <c r="E6">
        <v>230.6</v>
      </c>
    </row>
    <row r="7" spans="1:5" x14ac:dyDescent="0.35">
      <c r="A7" t="s">
        <v>32</v>
      </c>
      <c r="B7" t="s">
        <v>37</v>
      </c>
      <c r="C7" t="s">
        <v>104</v>
      </c>
      <c r="D7">
        <v>2933.12</v>
      </c>
      <c r="E7">
        <v>42.75</v>
      </c>
    </row>
    <row r="8" spans="1:5" x14ac:dyDescent="0.35">
      <c r="A8" t="s">
        <v>32</v>
      </c>
      <c r="B8" t="s">
        <v>38</v>
      </c>
      <c r="C8" t="s">
        <v>104</v>
      </c>
      <c r="D8">
        <v>3133.56</v>
      </c>
      <c r="E8">
        <v>88.41</v>
      </c>
    </row>
    <row r="9" spans="1:5" x14ac:dyDescent="0.35">
      <c r="A9" t="s">
        <v>32</v>
      </c>
      <c r="B9" t="s">
        <v>39</v>
      </c>
      <c r="C9" t="s">
        <v>104</v>
      </c>
      <c r="D9">
        <v>1964.3</v>
      </c>
      <c r="E9">
        <v>134.96</v>
      </c>
    </row>
    <row r="10" spans="1:5" x14ac:dyDescent="0.35">
      <c r="A10" t="s">
        <v>32</v>
      </c>
      <c r="B10" t="s">
        <v>40</v>
      </c>
      <c r="C10" t="s">
        <v>104</v>
      </c>
      <c r="D10">
        <v>2160.9299999999998</v>
      </c>
      <c r="E10">
        <v>267.62</v>
      </c>
    </row>
    <row r="11" spans="1:5" x14ac:dyDescent="0.35">
      <c r="A11" t="s">
        <v>32</v>
      </c>
      <c r="B11" t="s">
        <v>41</v>
      </c>
      <c r="C11" t="s">
        <v>104</v>
      </c>
      <c r="D11">
        <v>1951.75</v>
      </c>
      <c r="E11">
        <v>610.53</v>
      </c>
    </row>
    <row r="12" spans="1:5" x14ac:dyDescent="0.35">
      <c r="A12" t="s">
        <v>32</v>
      </c>
      <c r="B12" t="s">
        <v>45</v>
      </c>
      <c r="C12" t="s">
        <v>106</v>
      </c>
      <c r="D12">
        <v>1493.34</v>
      </c>
      <c r="E12">
        <v>81.37</v>
      </c>
    </row>
    <row r="13" spans="1:5" x14ac:dyDescent="0.35">
      <c r="A13" t="s">
        <v>32</v>
      </c>
      <c r="B13" t="s">
        <v>46</v>
      </c>
      <c r="C13" t="s">
        <v>106</v>
      </c>
      <c r="D13">
        <v>2313.36</v>
      </c>
      <c r="E13">
        <v>587.04</v>
      </c>
    </row>
    <row r="14" spans="1:5" x14ac:dyDescent="0.35">
      <c r="A14" t="s">
        <v>32</v>
      </c>
      <c r="B14" t="s">
        <v>47</v>
      </c>
      <c r="C14" t="s">
        <v>101</v>
      </c>
      <c r="D14">
        <v>590.23</v>
      </c>
      <c r="E14">
        <v>179.74</v>
      </c>
    </row>
    <row r="15" spans="1:5" x14ac:dyDescent="0.35">
      <c r="A15" t="s">
        <v>32</v>
      </c>
      <c r="B15" t="s">
        <v>48</v>
      </c>
      <c r="C15" t="s">
        <v>101</v>
      </c>
      <c r="D15">
        <v>674.88</v>
      </c>
      <c r="E15">
        <v>53.3</v>
      </c>
    </row>
    <row r="16" spans="1:5" x14ac:dyDescent="0.35">
      <c r="A16" t="s">
        <v>32</v>
      </c>
      <c r="B16" t="s">
        <v>49</v>
      </c>
      <c r="C16" t="s">
        <v>106</v>
      </c>
      <c r="D16">
        <v>714.16</v>
      </c>
      <c r="E16">
        <v>67.680000000000007</v>
      </c>
    </row>
    <row r="17" spans="1:5" x14ac:dyDescent="0.35">
      <c r="A17" t="s">
        <v>32</v>
      </c>
      <c r="B17" t="s">
        <v>50</v>
      </c>
      <c r="C17" t="s">
        <v>103</v>
      </c>
      <c r="D17">
        <v>360301.38</v>
      </c>
      <c r="E17">
        <v>18425.47</v>
      </c>
    </row>
    <row r="18" spans="1:5" x14ac:dyDescent="0.35">
      <c r="A18" t="s">
        <v>32</v>
      </c>
      <c r="B18" t="s">
        <v>51</v>
      </c>
      <c r="C18" t="s">
        <v>106</v>
      </c>
      <c r="D18">
        <v>1272.73</v>
      </c>
      <c r="E18">
        <v>73.319999999999993</v>
      </c>
    </row>
    <row r="19" spans="1:5" x14ac:dyDescent="0.35">
      <c r="A19" t="s">
        <v>32</v>
      </c>
      <c r="B19" t="s">
        <v>52</v>
      </c>
      <c r="C19" t="s">
        <v>106</v>
      </c>
      <c r="D19">
        <v>809.1</v>
      </c>
      <c r="E19">
        <v>52</v>
      </c>
    </row>
    <row r="20" spans="1:5" x14ac:dyDescent="0.35">
      <c r="A20" t="s">
        <v>32</v>
      </c>
      <c r="B20" t="s">
        <v>53</v>
      </c>
      <c r="C20" t="s">
        <v>106</v>
      </c>
      <c r="D20">
        <v>1149.48</v>
      </c>
      <c r="E20">
        <v>202.08</v>
      </c>
    </row>
    <row r="21" spans="1:5" x14ac:dyDescent="0.35">
      <c r="A21" t="s">
        <v>32</v>
      </c>
      <c r="B21" t="s">
        <v>54</v>
      </c>
      <c r="C21" t="s">
        <v>106</v>
      </c>
      <c r="D21">
        <v>1296.4100000000001</v>
      </c>
      <c r="E21">
        <v>191.07</v>
      </c>
    </row>
    <row r="22" spans="1:5" x14ac:dyDescent="0.35">
      <c r="A22" t="s">
        <v>32</v>
      </c>
      <c r="B22" t="s">
        <v>55</v>
      </c>
      <c r="C22" t="s">
        <v>106</v>
      </c>
      <c r="D22">
        <v>1064.57</v>
      </c>
      <c r="E22">
        <v>184.91</v>
      </c>
    </row>
    <row r="23" spans="1:5" x14ac:dyDescent="0.35">
      <c r="A23" t="s">
        <v>32</v>
      </c>
      <c r="B23" t="s">
        <v>56</v>
      </c>
      <c r="C23" t="s">
        <v>101</v>
      </c>
      <c r="D23">
        <v>696.56</v>
      </c>
      <c r="E23">
        <v>244.12</v>
      </c>
    </row>
    <row r="24" spans="1:5" x14ac:dyDescent="0.35">
      <c r="A24" t="s">
        <v>32</v>
      </c>
      <c r="B24" t="s">
        <v>57</v>
      </c>
      <c r="C24" t="s">
        <v>101</v>
      </c>
      <c r="D24">
        <v>369.66</v>
      </c>
      <c r="E24">
        <v>54.23</v>
      </c>
    </row>
    <row r="25" spans="1:5" x14ac:dyDescent="0.35">
      <c r="A25" t="s">
        <v>32</v>
      </c>
      <c r="B25" t="s">
        <v>58</v>
      </c>
      <c r="C25" t="s">
        <v>101</v>
      </c>
      <c r="D25">
        <v>1052.49</v>
      </c>
      <c r="E25">
        <v>259.47000000000003</v>
      </c>
    </row>
    <row r="26" spans="1:5" x14ac:dyDescent="0.35">
      <c r="A26" t="s">
        <v>32</v>
      </c>
      <c r="B26" t="s">
        <v>62</v>
      </c>
      <c r="C26" t="s">
        <v>101</v>
      </c>
      <c r="D26">
        <v>808.09</v>
      </c>
      <c r="E26">
        <v>53.77</v>
      </c>
    </row>
    <row r="27" spans="1:5" x14ac:dyDescent="0.35">
      <c r="A27" t="s">
        <v>32</v>
      </c>
      <c r="B27" t="s">
        <v>63</v>
      </c>
      <c r="C27" t="s">
        <v>107</v>
      </c>
      <c r="D27">
        <v>434.93</v>
      </c>
      <c r="E27">
        <v>146.88999999999999</v>
      </c>
    </row>
    <row r="28" spans="1:5" x14ac:dyDescent="0.35">
      <c r="A28" t="s">
        <v>32</v>
      </c>
      <c r="B28" t="s">
        <v>64</v>
      </c>
      <c r="C28" t="s">
        <v>106</v>
      </c>
      <c r="D28">
        <v>2055.66</v>
      </c>
      <c r="E28">
        <v>415.89</v>
      </c>
    </row>
    <row r="29" spans="1:5" x14ac:dyDescent="0.35">
      <c r="A29" t="s">
        <v>32</v>
      </c>
      <c r="B29" t="s">
        <v>65</v>
      </c>
      <c r="C29" t="s">
        <v>101</v>
      </c>
      <c r="D29">
        <v>1079.02</v>
      </c>
      <c r="E29">
        <v>288.95999999999998</v>
      </c>
    </row>
    <row r="30" spans="1:5" x14ac:dyDescent="0.35">
      <c r="A30" t="s">
        <v>32</v>
      </c>
      <c r="B30" t="s">
        <v>66</v>
      </c>
      <c r="C30" t="s">
        <v>101</v>
      </c>
      <c r="D30">
        <v>448.63</v>
      </c>
      <c r="E30">
        <v>116.34</v>
      </c>
    </row>
    <row r="31" spans="1:5" x14ac:dyDescent="0.35">
      <c r="A31" t="s">
        <v>32</v>
      </c>
      <c r="B31" t="s">
        <v>67</v>
      </c>
      <c r="C31" t="s">
        <v>107</v>
      </c>
      <c r="D31">
        <v>268.67</v>
      </c>
      <c r="E31">
        <v>65.680000000000007</v>
      </c>
    </row>
    <row r="32" spans="1:5" x14ac:dyDescent="0.35">
      <c r="A32" t="s">
        <v>32</v>
      </c>
      <c r="B32" t="s">
        <v>68</v>
      </c>
      <c r="C32" t="s">
        <v>101</v>
      </c>
      <c r="D32">
        <v>714.88</v>
      </c>
      <c r="E32">
        <v>168.84</v>
      </c>
    </row>
    <row r="33" spans="1:5" x14ac:dyDescent="0.35">
      <c r="A33" t="s">
        <v>32</v>
      </c>
      <c r="B33" t="s">
        <v>69</v>
      </c>
      <c r="C33" t="s">
        <v>101</v>
      </c>
      <c r="D33">
        <v>805.32</v>
      </c>
      <c r="E33">
        <v>161.88</v>
      </c>
    </row>
    <row r="34" spans="1:5" x14ac:dyDescent="0.35">
      <c r="A34" t="s">
        <v>32</v>
      </c>
      <c r="B34" t="s">
        <v>70</v>
      </c>
      <c r="C34" t="s">
        <v>106</v>
      </c>
      <c r="D34">
        <v>809.26</v>
      </c>
      <c r="E34">
        <v>78.760000000000005</v>
      </c>
    </row>
    <row r="35" spans="1:5" x14ac:dyDescent="0.35">
      <c r="A35" t="s">
        <v>32</v>
      </c>
      <c r="B35" t="s">
        <v>71</v>
      </c>
      <c r="C35" t="s">
        <v>106</v>
      </c>
      <c r="D35">
        <v>1826.98</v>
      </c>
      <c r="E35">
        <v>277.5</v>
      </c>
    </row>
    <row r="36" spans="1:5" x14ac:dyDescent="0.35">
      <c r="A36" t="s">
        <v>32</v>
      </c>
      <c r="B36" t="s">
        <v>72</v>
      </c>
      <c r="C36" t="s">
        <v>106</v>
      </c>
      <c r="D36">
        <v>799.51</v>
      </c>
      <c r="E36">
        <v>68.14</v>
      </c>
    </row>
    <row r="37" spans="1:5" x14ac:dyDescent="0.35">
      <c r="A37" t="s">
        <v>32</v>
      </c>
      <c r="B37" t="s">
        <v>73</v>
      </c>
      <c r="C37" t="s">
        <v>101</v>
      </c>
      <c r="D37">
        <v>856.39</v>
      </c>
      <c r="E37">
        <v>119.38</v>
      </c>
    </row>
    <row r="38" spans="1:5" x14ac:dyDescent="0.35">
      <c r="A38" t="s">
        <v>32</v>
      </c>
      <c r="B38" t="s">
        <v>74</v>
      </c>
      <c r="C38" t="s">
        <v>103</v>
      </c>
      <c r="D38">
        <v>387642.94</v>
      </c>
      <c r="E38">
        <v>175891.02</v>
      </c>
    </row>
    <row r="39" spans="1:5" x14ac:dyDescent="0.35">
      <c r="A39" t="s">
        <v>32</v>
      </c>
      <c r="B39" t="s">
        <v>75</v>
      </c>
      <c r="C39" t="s">
        <v>101</v>
      </c>
      <c r="D39">
        <v>774.38</v>
      </c>
      <c r="E39">
        <v>56.58</v>
      </c>
    </row>
    <row r="40" spans="1:5" x14ac:dyDescent="0.35">
      <c r="A40" t="s">
        <v>32</v>
      </c>
      <c r="B40" t="s">
        <v>76</v>
      </c>
      <c r="C40" t="s">
        <v>101</v>
      </c>
      <c r="D40">
        <v>1032.48</v>
      </c>
      <c r="E40">
        <v>178.7</v>
      </c>
    </row>
    <row r="41" spans="1:5" x14ac:dyDescent="0.35">
      <c r="A41" t="s">
        <v>32</v>
      </c>
      <c r="B41" t="s">
        <v>80</v>
      </c>
      <c r="C41" t="s">
        <v>106</v>
      </c>
      <c r="D41">
        <v>836.73</v>
      </c>
      <c r="E41">
        <v>97.4</v>
      </c>
    </row>
    <row r="42" spans="1:5" x14ac:dyDescent="0.35">
      <c r="A42" t="s">
        <v>82</v>
      </c>
      <c r="B42" t="s">
        <v>81</v>
      </c>
      <c r="C42" t="s">
        <v>106</v>
      </c>
      <c r="D42">
        <v>953.87</v>
      </c>
      <c r="E42">
        <v>81.34</v>
      </c>
    </row>
    <row r="43" spans="1:5" x14ac:dyDescent="0.35">
      <c r="A43" t="s">
        <v>82</v>
      </c>
      <c r="B43" t="s">
        <v>83</v>
      </c>
      <c r="C43" t="s">
        <v>101</v>
      </c>
      <c r="D43">
        <v>1529.04</v>
      </c>
      <c r="E43">
        <v>93.5</v>
      </c>
    </row>
    <row r="44" spans="1:5" x14ac:dyDescent="0.35">
      <c r="A44" t="s">
        <v>82</v>
      </c>
      <c r="B44" t="s">
        <v>84</v>
      </c>
      <c r="C44" t="s">
        <v>101</v>
      </c>
      <c r="D44">
        <v>446.54</v>
      </c>
      <c r="E44">
        <v>104.11</v>
      </c>
    </row>
    <row r="45" spans="1:5" x14ac:dyDescent="0.35">
      <c r="A45" t="s">
        <v>82</v>
      </c>
      <c r="B45" t="s">
        <v>85</v>
      </c>
      <c r="C45" t="s">
        <v>106</v>
      </c>
      <c r="D45">
        <v>817.44</v>
      </c>
      <c r="E45">
        <v>88.68</v>
      </c>
    </row>
    <row r="46" spans="1:5" x14ac:dyDescent="0.35">
      <c r="A46" t="s">
        <v>82</v>
      </c>
      <c r="B46" t="s">
        <v>86</v>
      </c>
      <c r="C46" t="s">
        <v>106</v>
      </c>
      <c r="D46">
        <v>4271.5200000000004</v>
      </c>
      <c r="E46">
        <v>285.06</v>
      </c>
    </row>
    <row r="47" spans="1:5" x14ac:dyDescent="0.35">
      <c r="A47" t="s">
        <v>82</v>
      </c>
      <c r="B47" t="s">
        <v>87</v>
      </c>
      <c r="C47" t="s">
        <v>101</v>
      </c>
      <c r="D47">
        <v>1076.28</v>
      </c>
      <c r="E47">
        <v>235.54</v>
      </c>
    </row>
    <row r="48" spans="1:5" x14ac:dyDescent="0.35">
      <c r="A48" t="s">
        <v>82</v>
      </c>
      <c r="B48" t="s">
        <v>88</v>
      </c>
      <c r="C48" t="s">
        <v>101</v>
      </c>
      <c r="D48">
        <v>1748.43</v>
      </c>
      <c r="E48">
        <v>376.4</v>
      </c>
    </row>
    <row r="49" spans="1:5" x14ac:dyDescent="0.35">
      <c r="A49" t="s">
        <v>82</v>
      </c>
      <c r="B49" t="s">
        <v>89</v>
      </c>
      <c r="C49" t="s">
        <v>101</v>
      </c>
      <c r="D49">
        <v>1538.97</v>
      </c>
      <c r="E49">
        <v>292.48</v>
      </c>
    </row>
    <row r="50" spans="1:5" x14ac:dyDescent="0.35">
      <c r="A50" t="s">
        <v>82</v>
      </c>
      <c r="B50" t="s">
        <v>90</v>
      </c>
      <c r="C50" t="s">
        <v>106</v>
      </c>
      <c r="D50">
        <v>1209.3399999999999</v>
      </c>
      <c r="E50">
        <v>236.94</v>
      </c>
    </row>
    <row r="51" spans="1:5" x14ac:dyDescent="0.35">
      <c r="A51" t="s">
        <v>82</v>
      </c>
      <c r="B51" t="s">
        <v>91</v>
      </c>
      <c r="C51" t="s">
        <v>101</v>
      </c>
      <c r="D51">
        <v>890.49</v>
      </c>
      <c r="E51">
        <v>322.68</v>
      </c>
    </row>
    <row r="52" spans="1:5" x14ac:dyDescent="0.35">
      <c r="A52" t="s">
        <v>82</v>
      </c>
      <c r="B52" t="s">
        <v>92</v>
      </c>
      <c r="C52" t="s">
        <v>107</v>
      </c>
      <c r="D52">
        <v>479.76</v>
      </c>
      <c r="E52">
        <v>109.06</v>
      </c>
    </row>
    <row r="53" spans="1:5" x14ac:dyDescent="0.35">
      <c r="A53" t="s">
        <v>82</v>
      </c>
      <c r="B53" t="s">
        <v>93</v>
      </c>
      <c r="C53" t="s">
        <v>107</v>
      </c>
      <c r="D53">
        <v>255.17</v>
      </c>
      <c r="E53">
        <v>116.55</v>
      </c>
    </row>
    <row r="54" spans="1:5" x14ac:dyDescent="0.35">
      <c r="A54" t="s">
        <v>82</v>
      </c>
      <c r="B54" t="s">
        <v>94</v>
      </c>
      <c r="C54" t="s">
        <v>110</v>
      </c>
      <c r="D54">
        <v>1496.03</v>
      </c>
      <c r="E54">
        <v>48.16</v>
      </c>
    </row>
    <row r="55" spans="1:5" x14ac:dyDescent="0.35">
      <c r="A55" t="s">
        <v>82</v>
      </c>
      <c r="B55" t="s">
        <v>95</v>
      </c>
      <c r="C55" t="s">
        <v>107</v>
      </c>
      <c r="D55">
        <v>291.55</v>
      </c>
      <c r="E55">
        <v>47.78</v>
      </c>
    </row>
    <row r="56" spans="1:5" x14ac:dyDescent="0.35">
      <c r="A56" t="s">
        <v>82</v>
      </c>
      <c r="B56" t="s">
        <v>96</v>
      </c>
      <c r="C56" t="s">
        <v>106</v>
      </c>
      <c r="D56">
        <v>612.48</v>
      </c>
      <c r="E56">
        <v>55.44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5</v>
      </c>
      <c r="E1" t="s">
        <v>123</v>
      </c>
    </row>
    <row r="2" spans="1:5" x14ac:dyDescent="0.35">
      <c r="A2" t="s">
        <v>32</v>
      </c>
      <c r="B2" t="s">
        <v>31</v>
      </c>
      <c r="C2" t="s">
        <v>101</v>
      </c>
      <c r="D2">
        <v>957.73</v>
      </c>
      <c r="E2">
        <v>62.727959697732992</v>
      </c>
    </row>
    <row r="3" spans="1:5" x14ac:dyDescent="0.35">
      <c r="A3" t="s">
        <v>32</v>
      </c>
      <c r="B3" t="s">
        <v>33</v>
      </c>
      <c r="C3" t="s">
        <v>103</v>
      </c>
      <c r="D3">
        <v>568349.31000000006</v>
      </c>
      <c r="E3">
        <v>0.57543063466001665</v>
      </c>
    </row>
    <row r="4" spans="1:5" x14ac:dyDescent="0.35">
      <c r="A4" t="s">
        <v>32</v>
      </c>
      <c r="B4" t="s">
        <v>34</v>
      </c>
      <c r="C4" t="s">
        <v>101</v>
      </c>
      <c r="D4">
        <v>1068.42</v>
      </c>
      <c r="E4">
        <v>34.610294117647058</v>
      </c>
    </row>
    <row r="5" spans="1:5" x14ac:dyDescent="0.35">
      <c r="A5" t="s">
        <v>32</v>
      </c>
      <c r="B5" t="s">
        <v>35</v>
      </c>
      <c r="C5" t="s">
        <v>104</v>
      </c>
      <c r="D5">
        <v>2183.8000000000002</v>
      </c>
      <c r="E5">
        <v>18.808880308880308</v>
      </c>
    </row>
    <row r="6" spans="1:5" x14ac:dyDescent="0.35">
      <c r="A6" t="s">
        <v>32</v>
      </c>
      <c r="B6" t="s">
        <v>36</v>
      </c>
      <c r="C6" t="s">
        <v>104</v>
      </c>
      <c r="D6">
        <v>1999.21</v>
      </c>
      <c r="E6">
        <v>106.51201201201199</v>
      </c>
    </row>
    <row r="7" spans="1:5" x14ac:dyDescent="0.35">
      <c r="A7" t="s">
        <v>32</v>
      </c>
      <c r="B7" t="s">
        <v>37</v>
      </c>
      <c r="C7" t="s">
        <v>104</v>
      </c>
      <c r="D7">
        <v>2933.12</v>
      </c>
      <c r="E7">
        <v>169.08510638297869</v>
      </c>
    </row>
    <row r="8" spans="1:5" x14ac:dyDescent="0.35">
      <c r="A8" t="s">
        <v>32</v>
      </c>
      <c r="B8" t="s">
        <v>38</v>
      </c>
      <c r="C8" t="s">
        <v>104</v>
      </c>
      <c r="D8">
        <v>3133.56</v>
      </c>
      <c r="E8">
        <v>49.840075853350193</v>
      </c>
    </row>
    <row r="9" spans="1:5" x14ac:dyDescent="0.35">
      <c r="A9" t="s">
        <v>32</v>
      </c>
      <c r="B9" t="s">
        <v>39</v>
      </c>
      <c r="C9" t="s">
        <v>104</v>
      </c>
      <c r="D9">
        <v>1964.3</v>
      </c>
      <c r="E9">
        <v>50.328422876949737</v>
      </c>
    </row>
    <row r="10" spans="1:5" x14ac:dyDescent="0.35">
      <c r="A10" t="s">
        <v>32</v>
      </c>
      <c r="B10" t="s">
        <v>40</v>
      </c>
      <c r="C10" t="s">
        <v>104</v>
      </c>
      <c r="D10">
        <v>2160.9299999999998</v>
      </c>
      <c r="E10">
        <v>110.87856071964021</v>
      </c>
    </row>
    <row r="11" spans="1:5" x14ac:dyDescent="0.35">
      <c r="A11" t="s">
        <v>32</v>
      </c>
      <c r="B11" t="s">
        <v>41</v>
      </c>
      <c r="C11" t="s">
        <v>104</v>
      </c>
      <c r="D11">
        <v>1951.75</v>
      </c>
      <c r="E11">
        <v>155.13384321223711</v>
      </c>
    </row>
    <row r="12" spans="1:5" x14ac:dyDescent="0.35">
      <c r="A12" t="s">
        <v>32</v>
      </c>
      <c r="B12" t="s">
        <v>45</v>
      </c>
      <c r="C12" t="s">
        <v>106</v>
      </c>
      <c r="D12">
        <v>1493.34</v>
      </c>
      <c r="E12">
        <v>37.859209257473488</v>
      </c>
    </row>
    <row r="13" spans="1:5" x14ac:dyDescent="0.35">
      <c r="A13" t="s">
        <v>32</v>
      </c>
      <c r="B13" t="s">
        <v>46</v>
      </c>
      <c r="C13" t="s">
        <v>106</v>
      </c>
      <c r="D13">
        <v>2313.36</v>
      </c>
      <c r="E13">
        <v>61.000613873542058</v>
      </c>
    </row>
    <row r="14" spans="1:5" x14ac:dyDescent="0.35">
      <c r="A14" t="s">
        <v>32</v>
      </c>
      <c r="B14" t="s">
        <v>47</v>
      </c>
      <c r="C14" t="s">
        <v>101</v>
      </c>
      <c r="D14">
        <v>590.23</v>
      </c>
      <c r="E14">
        <v>176.6764705882353</v>
      </c>
    </row>
    <row r="15" spans="1:5" x14ac:dyDescent="0.35">
      <c r="A15" t="s">
        <v>32</v>
      </c>
      <c r="B15" t="s">
        <v>48</v>
      </c>
      <c r="C15" t="s">
        <v>101</v>
      </c>
      <c r="D15">
        <v>674.88</v>
      </c>
      <c r="E15">
        <v>73.586345381526101</v>
      </c>
    </row>
    <row r="16" spans="1:5" x14ac:dyDescent="0.35">
      <c r="A16" t="s">
        <v>32</v>
      </c>
      <c r="B16" t="s">
        <v>49</v>
      </c>
      <c r="C16" t="s">
        <v>106</v>
      </c>
      <c r="D16">
        <v>714.16</v>
      </c>
      <c r="E16">
        <v>90.751999999999995</v>
      </c>
    </row>
    <row r="17" spans="1:5" x14ac:dyDescent="0.35">
      <c r="A17" t="s">
        <v>32</v>
      </c>
      <c r="B17" t="s">
        <v>50</v>
      </c>
      <c r="C17" t="s">
        <v>103</v>
      </c>
      <c r="D17">
        <v>360301.38</v>
      </c>
      <c r="E17">
        <v>0.28176589597236051</v>
      </c>
    </row>
    <row r="18" spans="1:5" x14ac:dyDescent="0.35">
      <c r="A18" t="s">
        <v>32</v>
      </c>
      <c r="B18" t="s">
        <v>51</v>
      </c>
      <c r="C18" t="s">
        <v>106</v>
      </c>
      <c r="D18">
        <v>1272.73</v>
      </c>
      <c r="E18">
        <v>48.787878787878789</v>
      </c>
    </row>
    <row r="19" spans="1:5" x14ac:dyDescent="0.35">
      <c r="A19" t="s">
        <v>32</v>
      </c>
      <c r="B19" t="s">
        <v>52</v>
      </c>
      <c r="C19" t="s">
        <v>106</v>
      </c>
      <c r="D19">
        <v>809.1</v>
      </c>
      <c r="E19">
        <v>73.987138263665599</v>
      </c>
    </row>
    <row r="20" spans="1:5" x14ac:dyDescent="0.35">
      <c r="A20" t="s">
        <v>32</v>
      </c>
      <c r="B20" t="s">
        <v>53</v>
      </c>
      <c r="C20" t="s">
        <v>106</v>
      </c>
      <c r="D20">
        <v>1149.48</v>
      </c>
      <c r="E20">
        <v>69.213084112149545</v>
      </c>
    </row>
    <row r="21" spans="1:5" x14ac:dyDescent="0.35">
      <c r="A21" t="s">
        <v>32</v>
      </c>
      <c r="B21" t="s">
        <v>54</v>
      </c>
      <c r="C21" t="s">
        <v>106</v>
      </c>
      <c r="D21">
        <v>1296.4100000000001</v>
      </c>
      <c r="E21">
        <v>122.4157303370787</v>
      </c>
    </row>
    <row r="22" spans="1:5" x14ac:dyDescent="0.35">
      <c r="A22" t="s">
        <v>32</v>
      </c>
      <c r="B22" t="s">
        <v>55</v>
      </c>
      <c r="C22" t="s">
        <v>106</v>
      </c>
      <c r="D22">
        <v>1064.57</v>
      </c>
      <c r="E22">
        <v>23.684258416742491</v>
      </c>
    </row>
    <row r="23" spans="1:5" x14ac:dyDescent="0.35">
      <c r="A23" t="s">
        <v>32</v>
      </c>
      <c r="B23" t="s">
        <v>56</v>
      </c>
      <c r="C23" t="s">
        <v>101</v>
      </c>
      <c r="D23">
        <v>696.56</v>
      </c>
      <c r="E23">
        <v>23.13576158940397</v>
      </c>
    </row>
    <row r="24" spans="1:5" x14ac:dyDescent="0.35">
      <c r="A24" t="s">
        <v>32</v>
      </c>
      <c r="B24" t="s">
        <v>57</v>
      </c>
      <c r="C24" t="s">
        <v>101</v>
      </c>
      <c r="D24">
        <v>369.66</v>
      </c>
      <c r="E24">
        <v>64.714876033057863</v>
      </c>
    </row>
    <row r="25" spans="1:5" x14ac:dyDescent="0.35">
      <c r="A25" t="s">
        <v>32</v>
      </c>
      <c r="B25" t="s">
        <v>58</v>
      </c>
      <c r="C25" t="s">
        <v>101</v>
      </c>
      <c r="D25">
        <v>1052.49</v>
      </c>
      <c r="E25">
        <v>14.604536489151871</v>
      </c>
    </row>
    <row r="26" spans="1:5" x14ac:dyDescent="0.35">
      <c r="A26" t="s">
        <v>32</v>
      </c>
      <c r="B26" t="s">
        <v>62</v>
      </c>
      <c r="C26" t="s">
        <v>101</v>
      </c>
      <c r="D26">
        <v>808.09</v>
      </c>
      <c r="E26">
        <v>16.063094641962941</v>
      </c>
    </row>
    <row r="27" spans="1:5" x14ac:dyDescent="0.35">
      <c r="A27" t="s">
        <v>32</v>
      </c>
      <c r="B27" t="s">
        <v>63</v>
      </c>
      <c r="C27" t="s">
        <v>107</v>
      </c>
      <c r="D27">
        <v>434.93</v>
      </c>
      <c r="E27">
        <v>22.640476190476189</v>
      </c>
    </row>
    <row r="28" spans="1:5" x14ac:dyDescent="0.35">
      <c r="A28" t="s">
        <v>32</v>
      </c>
      <c r="B28" t="s">
        <v>64</v>
      </c>
      <c r="C28" t="s">
        <v>106</v>
      </c>
      <c r="D28">
        <v>2055.66</v>
      </c>
      <c r="E28">
        <v>7.2581201945708456</v>
      </c>
    </row>
    <row r="29" spans="1:5" x14ac:dyDescent="0.35">
      <c r="A29" t="s">
        <v>32</v>
      </c>
      <c r="B29" t="s">
        <v>65</v>
      </c>
      <c r="C29" t="s">
        <v>101</v>
      </c>
      <c r="D29">
        <v>1079.02</v>
      </c>
      <c r="E29">
        <v>11.122857142857139</v>
      </c>
    </row>
    <row r="30" spans="1:5" x14ac:dyDescent="0.35">
      <c r="A30" t="s">
        <v>32</v>
      </c>
      <c r="B30" t="s">
        <v>66</v>
      </c>
      <c r="C30" t="s">
        <v>101</v>
      </c>
      <c r="D30">
        <v>448.63</v>
      </c>
      <c r="E30">
        <v>23.129098360655739</v>
      </c>
    </row>
    <row r="31" spans="1:5" x14ac:dyDescent="0.35">
      <c r="A31" t="s">
        <v>32</v>
      </c>
      <c r="B31" t="s">
        <v>67</v>
      </c>
      <c r="C31" t="s">
        <v>107</v>
      </c>
      <c r="D31">
        <v>268.67</v>
      </c>
      <c r="E31">
        <v>30.90625</v>
      </c>
    </row>
    <row r="32" spans="1:5" x14ac:dyDescent="0.35">
      <c r="A32" t="s">
        <v>32</v>
      </c>
      <c r="B32" t="s">
        <v>68</v>
      </c>
      <c r="C32" t="s">
        <v>101</v>
      </c>
      <c r="D32">
        <v>714.88</v>
      </c>
      <c r="E32">
        <v>131.70161290322579</v>
      </c>
    </row>
    <row r="33" spans="1:5" x14ac:dyDescent="0.35">
      <c r="A33" t="s">
        <v>32</v>
      </c>
      <c r="B33" t="s">
        <v>69</v>
      </c>
      <c r="C33" t="s">
        <v>101</v>
      </c>
      <c r="D33">
        <v>805.32</v>
      </c>
      <c r="E33">
        <v>35.596560846560848</v>
      </c>
    </row>
    <row r="34" spans="1:5" x14ac:dyDescent="0.35">
      <c r="A34" t="s">
        <v>32</v>
      </c>
      <c r="B34" t="s">
        <v>70</v>
      </c>
      <c r="C34" t="s">
        <v>106</v>
      </c>
      <c r="D34">
        <v>809.26</v>
      </c>
      <c r="E34">
        <v>51.923076923076927</v>
      </c>
    </row>
    <row r="35" spans="1:5" x14ac:dyDescent="0.35">
      <c r="A35" t="s">
        <v>32</v>
      </c>
      <c r="B35" t="s">
        <v>71</v>
      </c>
      <c r="C35" t="s">
        <v>106</v>
      </c>
      <c r="D35">
        <v>1826.98</v>
      </c>
      <c r="E35">
        <v>84.333333333333329</v>
      </c>
    </row>
    <row r="36" spans="1:5" x14ac:dyDescent="0.35">
      <c r="A36" t="s">
        <v>32</v>
      </c>
      <c r="B36" t="s">
        <v>72</v>
      </c>
      <c r="C36" t="s">
        <v>106</v>
      </c>
      <c r="D36">
        <v>799.51</v>
      </c>
      <c r="E36">
        <v>69.035928143712582</v>
      </c>
    </row>
    <row r="37" spans="1:5" x14ac:dyDescent="0.35">
      <c r="A37" t="s">
        <v>32</v>
      </c>
      <c r="B37" t="s">
        <v>73</v>
      </c>
      <c r="C37" t="s">
        <v>101</v>
      </c>
      <c r="D37">
        <v>856.39</v>
      </c>
      <c r="E37">
        <v>47.205374280230323</v>
      </c>
    </row>
    <row r="38" spans="1:5" x14ac:dyDescent="0.35">
      <c r="A38" t="s">
        <v>32</v>
      </c>
      <c r="B38" t="s">
        <v>74</v>
      </c>
      <c r="C38" t="s">
        <v>103</v>
      </c>
      <c r="D38">
        <v>387642.94</v>
      </c>
      <c r="E38">
        <v>0.37345844825358948</v>
      </c>
    </row>
    <row r="39" spans="1:5" x14ac:dyDescent="0.35">
      <c r="A39" t="s">
        <v>32</v>
      </c>
      <c r="B39" t="s">
        <v>75</v>
      </c>
      <c r="C39" t="s">
        <v>101</v>
      </c>
      <c r="D39">
        <v>774.38</v>
      </c>
      <c r="E39">
        <v>59.723557692307693</v>
      </c>
    </row>
    <row r="40" spans="1:5" x14ac:dyDescent="0.35">
      <c r="A40" t="s">
        <v>32</v>
      </c>
      <c r="B40" t="s">
        <v>76</v>
      </c>
      <c r="C40" t="s">
        <v>101</v>
      </c>
      <c r="D40">
        <v>1032.48</v>
      </c>
      <c r="E40">
        <v>63.135135135135137</v>
      </c>
    </row>
    <row r="41" spans="1:5" x14ac:dyDescent="0.35">
      <c r="A41" t="s">
        <v>32</v>
      </c>
      <c r="B41" t="s">
        <v>80</v>
      </c>
      <c r="C41" t="s">
        <v>106</v>
      </c>
      <c r="D41">
        <v>836.73</v>
      </c>
      <c r="E41">
        <v>62.379576107899801</v>
      </c>
    </row>
    <row r="42" spans="1:5" x14ac:dyDescent="0.35">
      <c r="A42" t="s">
        <v>82</v>
      </c>
      <c r="B42" t="s">
        <v>81</v>
      </c>
      <c r="C42" t="s">
        <v>106</v>
      </c>
      <c r="D42">
        <v>953.87</v>
      </c>
      <c r="E42">
        <v>14.715254237288139</v>
      </c>
    </row>
    <row r="43" spans="1:5" x14ac:dyDescent="0.35">
      <c r="A43" t="s">
        <v>82</v>
      </c>
      <c r="B43" t="s">
        <v>83</v>
      </c>
      <c r="C43" t="s">
        <v>101</v>
      </c>
      <c r="D43">
        <v>1529.04</v>
      </c>
      <c r="E43">
        <v>8.8825104104699584</v>
      </c>
    </row>
    <row r="44" spans="1:5" x14ac:dyDescent="0.35">
      <c r="A44" t="s">
        <v>82</v>
      </c>
      <c r="B44" t="s">
        <v>84</v>
      </c>
      <c r="C44" t="s">
        <v>101</v>
      </c>
      <c r="D44">
        <v>446.54</v>
      </c>
      <c r="E44">
        <v>18.543296089385471</v>
      </c>
    </row>
    <row r="45" spans="1:5" x14ac:dyDescent="0.35">
      <c r="A45" t="s">
        <v>82</v>
      </c>
      <c r="B45" t="s">
        <v>85</v>
      </c>
      <c r="C45" t="s">
        <v>106</v>
      </c>
      <c r="D45">
        <v>817.44</v>
      </c>
      <c r="E45">
        <v>21.706349206349209</v>
      </c>
    </row>
    <row r="46" spans="1:5" x14ac:dyDescent="0.35">
      <c r="A46" t="s">
        <v>82</v>
      </c>
      <c r="B46" t="s">
        <v>86</v>
      </c>
      <c r="C46" t="s">
        <v>106</v>
      </c>
      <c r="D46">
        <v>4271.5200000000004</v>
      </c>
      <c r="E46">
        <v>74.183615819209038</v>
      </c>
    </row>
    <row r="47" spans="1:5" x14ac:dyDescent="0.35">
      <c r="A47" t="s">
        <v>82</v>
      </c>
      <c r="B47" t="s">
        <v>87</v>
      </c>
      <c r="C47" t="s">
        <v>101</v>
      </c>
      <c r="D47">
        <v>1076.28</v>
      </c>
      <c r="E47">
        <v>33.377985462097612</v>
      </c>
    </row>
    <row r="48" spans="1:5" x14ac:dyDescent="0.35">
      <c r="A48" t="s">
        <v>82</v>
      </c>
      <c r="B48" t="s">
        <v>88</v>
      </c>
      <c r="C48" t="s">
        <v>101</v>
      </c>
      <c r="D48">
        <v>1748.43</v>
      </c>
      <c r="E48">
        <v>18.301079913606909</v>
      </c>
    </row>
    <row r="49" spans="1:5" x14ac:dyDescent="0.35">
      <c r="A49" t="s">
        <v>82</v>
      </c>
      <c r="B49" t="s">
        <v>89</v>
      </c>
      <c r="C49" t="s">
        <v>101</v>
      </c>
      <c r="D49">
        <v>1538.97</v>
      </c>
      <c r="E49">
        <v>48.18181818181818</v>
      </c>
    </row>
    <row r="50" spans="1:5" x14ac:dyDescent="0.35">
      <c r="A50" t="s">
        <v>82</v>
      </c>
      <c r="B50" t="s">
        <v>90</v>
      </c>
      <c r="C50" t="s">
        <v>106</v>
      </c>
      <c r="D50">
        <v>1209.3399999999999</v>
      </c>
      <c r="E50">
        <v>59.56549520766773</v>
      </c>
    </row>
    <row r="51" spans="1:5" x14ac:dyDescent="0.35">
      <c r="A51" t="s">
        <v>82</v>
      </c>
      <c r="B51" t="s">
        <v>91</v>
      </c>
      <c r="C51" t="s">
        <v>101</v>
      </c>
      <c r="D51">
        <v>890.49</v>
      </c>
      <c r="E51">
        <v>16.355011933174229</v>
      </c>
    </row>
    <row r="52" spans="1:5" x14ac:dyDescent="0.35">
      <c r="A52" t="s">
        <v>82</v>
      </c>
      <c r="B52" t="s">
        <v>92</v>
      </c>
      <c r="C52" t="s">
        <v>107</v>
      </c>
      <c r="D52">
        <v>479.76</v>
      </c>
      <c r="E52">
        <v>19.436493738819319</v>
      </c>
    </row>
    <row r="53" spans="1:5" x14ac:dyDescent="0.35">
      <c r="A53" t="s">
        <v>82</v>
      </c>
      <c r="B53" t="s">
        <v>93</v>
      </c>
      <c r="C53" t="s">
        <v>107</v>
      </c>
      <c r="D53">
        <v>255.17</v>
      </c>
      <c r="E53">
        <v>27.471962616822431</v>
      </c>
    </row>
    <row r="54" spans="1:5" x14ac:dyDescent="0.35">
      <c r="A54" t="s">
        <v>82</v>
      </c>
      <c r="B54" t="s">
        <v>94</v>
      </c>
      <c r="C54" t="s">
        <v>110</v>
      </c>
      <c r="D54">
        <v>1496.03</v>
      </c>
      <c r="E54">
        <v>59.310116086235482</v>
      </c>
    </row>
    <row r="55" spans="1:5" x14ac:dyDescent="0.35">
      <c r="A55" t="s">
        <v>82</v>
      </c>
      <c r="B55" t="s">
        <v>95</v>
      </c>
      <c r="C55" t="s">
        <v>107</v>
      </c>
      <c r="D55">
        <v>291.55</v>
      </c>
      <c r="E55">
        <v>53.973684210526322</v>
      </c>
    </row>
    <row r="56" spans="1:5" x14ac:dyDescent="0.35">
      <c r="A56" t="s">
        <v>82</v>
      </c>
      <c r="B56" t="s">
        <v>96</v>
      </c>
      <c r="C56" t="s">
        <v>106</v>
      </c>
      <c r="D56">
        <v>612.48</v>
      </c>
      <c r="E56">
        <v>55.449044585987266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5</v>
      </c>
      <c r="E1" t="s">
        <v>124</v>
      </c>
    </row>
    <row r="2" spans="1:5" x14ac:dyDescent="0.35">
      <c r="A2" t="s">
        <v>32</v>
      </c>
      <c r="B2" t="s">
        <v>31</v>
      </c>
      <c r="C2" t="s">
        <v>101</v>
      </c>
      <c r="D2">
        <v>957.73</v>
      </c>
      <c r="E2">
        <v>2.982107355864811</v>
      </c>
    </row>
    <row r="3" spans="1:5" x14ac:dyDescent="0.35">
      <c r="A3" t="s">
        <v>32</v>
      </c>
      <c r="B3" t="s">
        <v>33</v>
      </c>
      <c r="C3" t="s">
        <v>103</v>
      </c>
      <c r="D3">
        <v>568349.31000000006</v>
      </c>
      <c r="E3">
        <v>17.106951583346369</v>
      </c>
    </row>
    <row r="4" spans="1:5" x14ac:dyDescent="0.35">
      <c r="A4" t="s">
        <v>32</v>
      </c>
      <c r="B4" t="s">
        <v>34</v>
      </c>
      <c r="C4" t="s">
        <v>101</v>
      </c>
      <c r="D4">
        <v>1068.42</v>
      </c>
      <c r="E4">
        <v>40.323955669224198</v>
      </c>
    </row>
    <row r="5" spans="1:5" x14ac:dyDescent="0.35">
      <c r="A5" t="s">
        <v>32</v>
      </c>
      <c r="B5" t="s">
        <v>35</v>
      </c>
      <c r="C5" t="s">
        <v>104</v>
      </c>
      <c r="D5">
        <v>2183.8000000000002</v>
      </c>
      <c r="E5">
        <v>4.5434298440979948</v>
      </c>
    </row>
    <row r="6" spans="1:5" x14ac:dyDescent="0.35">
      <c r="A6" t="s">
        <v>32</v>
      </c>
      <c r="B6" t="s">
        <v>36</v>
      </c>
      <c r="C6" t="s">
        <v>104</v>
      </c>
      <c r="D6">
        <v>1999.21</v>
      </c>
      <c r="E6">
        <v>2.256427604871448</v>
      </c>
    </row>
    <row r="7" spans="1:5" x14ac:dyDescent="0.35">
      <c r="A7" t="s">
        <v>32</v>
      </c>
      <c r="B7" t="s">
        <v>37</v>
      </c>
      <c r="C7" t="s">
        <v>104</v>
      </c>
      <c r="D7">
        <v>2933.12</v>
      </c>
      <c r="E7">
        <v>1.955085865257596</v>
      </c>
    </row>
    <row r="8" spans="1:5" x14ac:dyDescent="0.35">
      <c r="A8" t="s">
        <v>32</v>
      </c>
      <c r="B8" t="s">
        <v>38</v>
      </c>
      <c r="C8" t="s">
        <v>104</v>
      </c>
      <c r="D8">
        <v>3133.56</v>
      </c>
      <c r="E8">
        <v>3.3299284984678241</v>
      </c>
    </row>
    <row r="9" spans="1:5" x14ac:dyDescent="0.35">
      <c r="A9" t="s">
        <v>32</v>
      </c>
      <c r="B9" t="s">
        <v>39</v>
      </c>
      <c r="C9" t="s">
        <v>104</v>
      </c>
      <c r="D9">
        <v>1964.3</v>
      </c>
      <c r="E9">
        <v>2.6843317972350231</v>
      </c>
    </row>
    <row r="10" spans="1:5" x14ac:dyDescent="0.35">
      <c r="A10" t="s">
        <v>32</v>
      </c>
      <c r="B10" t="s">
        <v>40</v>
      </c>
      <c r="C10" t="s">
        <v>104</v>
      </c>
      <c r="D10">
        <v>2160.9299999999998</v>
      </c>
      <c r="E10">
        <v>8.9166666666666661</v>
      </c>
    </row>
    <row r="11" spans="1:5" x14ac:dyDescent="0.35">
      <c r="A11" t="s">
        <v>32</v>
      </c>
      <c r="B11" t="s">
        <v>41</v>
      </c>
      <c r="C11" t="s">
        <v>104</v>
      </c>
      <c r="D11">
        <v>1951.75</v>
      </c>
      <c r="E11">
        <v>6.3266475644699129</v>
      </c>
    </row>
    <row r="12" spans="1:5" x14ac:dyDescent="0.35">
      <c r="A12" t="s">
        <v>32</v>
      </c>
      <c r="B12" t="s">
        <v>45</v>
      </c>
      <c r="C12" t="s">
        <v>106</v>
      </c>
      <c r="D12">
        <v>1493.34</v>
      </c>
      <c r="E12">
        <v>6.1790017211703958</v>
      </c>
    </row>
    <row r="13" spans="1:5" x14ac:dyDescent="0.35">
      <c r="A13" t="s">
        <v>32</v>
      </c>
      <c r="B13" t="s">
        <v>46</v>
      </c>
      <c r="C13" t="s">
        <v>106</v>
      </c>
      <c r="D13">
        <v>2313.36</v>
      </c>
      <c r="E13">
        <v>24.12385321100917</v>
      </c>
    </row>
    <row r="14" spans="1:5" x14ac:dyDescent="0.35">
      <c r="A14" t="s">
        <v>32</v>
      </c>
      <c r="B14" t="s">
        <v>47</v>
      </c>
      <c r="C14" t="s">
        <v>101</v>
      </c>
      <c r="D14">
        <v>590.23</v>
      </c>
      <c r="E14">
        <v>11.315789473684211</v>
      </c>
    </row>
    <row r="15" spans="1:5" x14ac:dyDescent="0.35">
      <c r="A15" t="s">
        <v>32</v>
      </c>
      <c r="B15" t="s">
        <v>48</v>
      </c>
      <c r="C15" t="s">
        <v>101</v>
      </c>
      <c r="D15">
        <v>674.88</v>
      </c>
      <c r="E15">
        <v>3.2018561484918791</v>
      </c>
    </row>
    <row r="16" spans="1:5" x14ac:dyDescent="0.35">
      <c r="A16" t="s">
        <v>32</v>
      </c>
      <c r="B16" t="s">
        <v>49</v>
      </c>
      <c r="C16" t="s">
        <v>106</v>
      </c>
      <c r="D16">
        <v>714.16</v>
      </c>
      <c r="E16">
        <v>2.8358208955223878</v>
      </c>
    </row>
    <row r="17" spans="1:5" x14ac:dyDescent="0.35">
      <c r="A17" t="s">
        <v>32</v>
      </c>
      <c r="B17" t="s">
        <v>50</v>
      </c>
      <c r="C17" t="s">
        <v>103</v>
      </c>
      <c r="D17">
        <v>360301.38</v>
      </c>
      <c r="E17">
        <v>12.53271077600618</v>
      </c>
    </row>
    <row r="18" spans="1:5" x14ac:dyDescent="0.35">
      <c r="A18" t="s">
        <v>32</v>
      </c>
      <c r="B18" t="s">
        <v>51</v>
      </c>
      <c r="C18" t="s">
        <v>106</v>
      </c>
      <c r="D18">
        <v>1272.73</v>
      </c>
      <c r="E18">
        <v>2.847938144329897</v>
      </c>
    </row>
    <row r="19" spans="1:5" x14ac:dyDescent="0.35">
      <c r="A19" t="s">
        <v>32</v>
      </c>
      <c r="B19" t="s">
        <v>52</v>
      </c>
      <c r="C19" t="s">
        <v>106</v>
      </c>
      <c r="D19">
        <v>809.1</v>
      </c>
      <c r="E19">
        <v>2.5191204588910132</v>
      </c>
    </row>
    <row r="20" spans="1:5" x14ac:dyDescent="0.35">
      <c r="A20" t="s">
        <v>32</v>
      </c>
      <c r="B20" t="s">
        <v>53</v>
      </c>
      <c r="C20" t="s">
        <v>106</v>
      </c>
      <c r="D20">
        <v>1149.48</v>
      </c>
      <c r="E20">
        <v>5.122235157159488</v>
      </c>
    </row>
    <row r="21" spans="1:5" x14ac:dyDescent="0.35">
      <c r="A21" t="s">
        <v>32</v>
      </c>
      <c r="B21" t="s">
        <v>54</v>
      </c>
      <c r="C21" t="s">
        <v>106</v>
      </c>
      <c r="D21">
        <v>1296.4100000000001</v>
      </c>
      <c r="E21">
        <v>2.9122055674518199</v>
      </c>
    </row>
    <row r="22" spans="1:5" x14ac:dyDescent="0.35">
      <c r="A22" t="s">
        <v>32</v>
      </c>
      <c r="B22" t="s">
        <v>55</v>
      </c>
      <c r="C22" t="s">
        <v>106</v>
      </c>
      <c r="D22">
        <v>1064.57</v>
      </c>
      <c r="E22">
        <v>13.95375070501974</v>
      </c>
    </row>
    <row r="23" spans="1:5" x14ac:dyDescent="0.35">
      <c r="A23" t="s">
        <v>32</v>
      </c>
      <c r="B23" t="s">
        <v>56</v>
      </c>
      <c r="C23" t="s">
        <v>101</v>
      </c>
      <c r="D23">
        <v>696.56</v>
      </c>
      <c r="E23">
        <v>6.513317191283293</v>
      </c>
    </row>
    <row r="24" spans="1:5" x14ac:dyDescent="0.35">
      <c r="A24" t="s">
        <v>32</v>
      </c>
      <c r="B24" t="s">
        <v>57</v>
      </c>
      <c r="C24" t="s">
        <v>101</v>
      </c>
      <c r="D24">
        <v>369.66</v>
      </c>
      <c r="E24">
        <v>6.9230769230769234</v>
      </c>
    </row>
    <row r="25" spans="1:5" x14ac:dyDescent="0.35">
      <c r="A25" t="s">
        <v>32</v>
      </c>
      <c r="B25" t="s">
        <v>58</v>
      </c>
      <c r="C25" t="s">
        <v>101</v>
      </c>
      <c r="D25">
        <v>1052.49</v>
      </c>
      <c r="E25">
        <v>8.7415730337078639</v>
      </c>
    </row>
    <row r="26" spans="1:5" x14ac:dyDescent="0.35">
      <c r="A26" t="s">
        <v>32</v>
      </c>
      <c r="B26" t="s">
        <v>62</v>
      </c>
      <c r="C26" t="s">
        <v>101</v>
      </c>
      <c r="D26">
        <v>808.09</v>
      </c>
      <c r="E26">
        <v>7.2840867328188166</v>
      </c>
    </row>
    <row r="27" spans="1:5" x14ac:dyDescent="0.35">
      <c r="A27" t="s">
        <v>32</v>
      </c>
      <c r="B27" t="s">
        <v>63</v>
      </c>
      <c r="C27" t="s">
        <v>107</v>
      </c>
      <c r="D27">
        <v>434.93</v>
      </c>
      <c r="E27">
        <v>4.6346938775510207</v>
      </c>
    </row>
    <row r="28" spans="1:5" x14ac:dyDescent="0.35">
      <c r="A28" t="s">
        <v>32</v>
      </c>
      <c r="B28" t="s">
        <v>64</v>
      </c>
      <c r="C28" t="s">
        <v>106</v>
      </c>
      <c r="D28">
        <v>2055.66</v>
      </c>
      <c r="E28">
        <v>30.082524271844662</v>
      </c>
    </row>
    <row r="29" spans="1:5" x14ac:dyDescent="0.35">
      <c r="A29" t="s">
        <v>32</v>
      </c>
      <c r="B29" t="s">
        <v>65</v>
      </c>
      <c r="C29" t="s">
        <v>101</v>
      </c>
      <c r="D29">
        <v>1079.02</v>
      </c>
      <c r="E29">
        <v>24.576271186440682</v>
      </c>
    </row>
    <row r="30" spans="1:5" x14ac:dyDescent="0.35">
      <c r="A30" t="s">
        <v>32</v>
      </c>
      <c r="B30" t="s">
        <v>66</v>
      </c>
      <c r="C30" t="s">
        <v>101</v>
      </c>
      <c r="D30">
        <v>448.63</v>
      </c>
      <c r="E30">
        <v>5.6959314775160603</v>
      </c>
    </row>
    <row r="31" spans="1:5" x14ac:dyDescent="0.35">
      <c r="A31" t="s">
        <v>32</v>
      </c>
      <c r="B31" t="s">
        <v>67</v>
      </c>
      <c r="C31" t="s">
        <v>107</v>
      </c>
      <c r="D31">
        <v>268.67</v>
      </c>
      <c r="E31">
        <v>4.213483146067416</v>
      </c>
    </row>
    <row r="32" spans="1:5" x14ac:dyDescent="0.35">
      <c r="A32" t="s">
        <v>32</v>
      </c>
      <c r="B32" t="s">
        <v>68</v>
      </c>
      <c r="C32" t="s">
        <v>101</v>
      </c>
      <c r="D32">
        <v>714.88</v>
      </c>
      <c r="E32">
        <v>5.2165354330708658</v>
      </c>
    </row>
    <row r="33" spans="1:5" x14ac:dyDescent="0.35">
      <c r="A33" t="s">
        <v>32</v>
      </c>
      <c r="B33" t="s">
        <v>69</v>
      </c>
      <c r="C33" t="s">
        <v>101</v>
      </c>
      <c r="D33">
        <v>805.32</v>
      </c>
      <c r="E33">
        <v>14.58989229494615</v>
      </c>
    </row>
    <row r="34" spans="1:5" x14ac:dyDescent="0.35">
      <c r="A34" t="s">
        <v>32</v>
      </c>
      <c r="B34" t="s">
        <v>70</v>
      </c>
      <c r="C34" t="s">
        <v>106</v>
      </c>
      <c r="D34">
        <v>809.26</v>
      </c>
      <c r="E34">
        <v>15.18987341772152</v>
      </c>
    </row>
    <row r="35" spans="1:5" x14ac:dyDescent="0.35">
      <c r="A35" t="s">
        <v>32</v>
      </c>
      <c r="B35" t="s">
        <v>71</v>
      </c>
      <c r="C35" t="s">
        <v>106</v>
      </c>
      <c r="D35">
        <v>1826.98</v>
      </c>
      <c r="E35">
        <v>3.6857825567502989</v>
      </c>
    </row>
    <row r="36" spans="1:5" x14ac:dyDescent="0.35">
      <c r="A36" t="s">
        <v>32</v>
      </c>
      <c r="B36" t="s">
        <v>72</v>
      </c>
      <c r="C36" t="s">
        <v>106</v>
      </c>
      <c r="D36">
        <v>799.51</v>
      </c>
      <c r="E36">
        <v>3.0285714285714289</v>
      </c>
    </row>
    <row r="37" spans="1:5" x14ac:dyDescent="0.35">
      <c r="A37" t="s">
        <v>32</v>
      </c>
      <c r="B37" t="s">
        <v>73</v>
      </c>
      <c r="C37" t="s">
        <v>101</v>
      </c>
      <c r="D37">
        <v>856.39</v>
      </c>
      <c r="E37">
        <v>6.5394402035623402</v>
      </c>
    </row>
    <row r="38" spans="1:5" x14ac:dyDescent="0.35">
      <c r="A38" t="s">
        <v>32</v>
      </c>
      <c r="B38" t="s">
        <v>74</v>
      </c>
      <c r="C38" t="s">
        <v>103</v>
      </c>
      <c r="D38">
        <v>387642.94</v>
      </c>
      <c r="E38">
        <v>12.953453240790569</v>
      </c>
    </row>
    <row r="39" spans="1:5" x14ac:dyDescent="0.35">
      <c r="A39" t="s">
        <v>32</v>
      </c>
      <c r="B39" t="s">
        <v>75</v>
      </c>
      <c r="C39" t="s">
        <v>101</v>
      </c>
      <c r="D39">
        <v>774.38</v>
      </c>
      <c r="E39">
        <v>7.1980676328502424</v>
      </c>
    </row>
    <row r="40" spans="1:5" x14ac:dyDescent="0.35">
      <c r="A40" t="s">
        <v>32</v>
      </c>
      <c r="B40" t="s">
        <v>76</v>
      </c>
      <c r="C40" t="s">
        <v>101</v>
      </c>
      <c r="D40">
        <v>1032.48</v>
      </c>
      <c r="E40">
        <v>3.478810879190386</v>
      </c>
    </row>
    <row r="41" spans="1:5" x14ac:dyDescent="0.35">
      <c r="A41" t="s">
        <v>32</v>
      </c>
      <c r="B41" t="s">
        <v>80</v>
      </c>
      <c r="C41" t="s">
        <v>106</v>
      </c>
      <c r="D41">
        <v>836.73</v>
      </c>
      <c r="E41">
        <v>6.2380538662033009</v>
      </c>
    </row>
    <row r="42" spans="1:5" x14ac:dyDescent="0.35">
      <c r="A42" t="s">
        <v>82</v>
      </c>
      <c r="B42" t="s">
        <v>81</v>
      </c>
      <c r="C42" t="s">
        <v>106</v>
      </c>
      <c r="D42">
        <v>953.87</v>
      </c>
      <c r="E42">
        <v>3.0270655270655271</v>
      </c>
    </row>
    <row r="43" spans="1:5" x14ac:dyDescent="0.35">
      <c r="A43" t="s">
        <v>82</v>
      </c>
      <c r="B43" t="s">
        <v>83</v>
      </c>
      <c r="C43" t="s">
        <v>101</v>
      </c>
      <c r="D43">
        <v>1529.04</v>
      </c>
      <c r="E43">
        <v>15.0926243567753</v>
      </c>
    </row>
    <row r="44" spans="1:5" x14ac:dyDescent="0.35">
      <c r="A44" t="s">
        <v>82</v>
      </c>
      <c r="B44" t="s">
        <v>84</v>
      </c>
      <c r="C44" t="s">
        <v>101</v>
      </c>
      <c r="D44">
        <v>446.54</v>
      </c>
      <c r="E44">
        <v>3.056379821958457</v>
      </c>
    </row>
    <row r="45" spans="1:5" x14ac:dyDescent="0.35">
      <c r="A45" t="s">
        <v>82</v>
      </c>
      <c r="B45" t="s">
        <v>85</v>
      </c>
      <c r="C45" t="s">
        <v>106</v>
      </c>
      <c r="D45">
        <v>817.44</v>
      </c>
      <c r="E45">
        <v>3.8510445049954591</v>
      </c>
    </row>
    <row r="46" spans="1:5" x14ac:dyDescent="0.35">
      <c r="A46" t="s">
        <v>82</v>
      </c>
      <c r="B46" t="s">
        <v>86</v>
      </c>
      <c r="C46" t="s">
        <v>106</v>
      </c>
      <c r="D46">
        <v>4271.5200000000004</v>
      </c>
      <c r="E46">
        <v>3.1629701060752171</v>
      </c>
    </row>
    <row r="47" spans="1:5" x14ac:dyDescent="0.35">
      <c r="A47" t="s">
        <v>82</v>
      </c>
      <c r="B47" t="s">
        <v>87</v>
      </c>
      <c r="C47" t="s">
        <v>101</v>
      </c>
      <c r="D47">
        <v>1076.28</v>
      </c>
      <c r="E47">
        <v>4.4338235294117636</v>
      </c>
    </row>
    <row r="48" spans="1:5" x14ac:dyDescent="0.35">
      <c r="A48" t="s">
        <v>82</v>
      </c>
      <c r="B48" t="s">
        <v>88</v>
      </c>
      <c r="C48" t="s">
        <v>101</v>
      </c>
      <c r="D48">
        <v>1748.43</v>
      </c>
      <c r="E48">
        <v>14.51603498542274</v>
      </c>
    </row>
    <row r="49" spans="1:5" x14ac:dyDescent="0.35">
      <c r="A49" t="s">
        <v>82</v>
      </c>
      <c r="B49" t="s">
        <v>89</v>
      </c>
      <c r="C49" t="s">
        <v>101</v>
      </c>
      <c r="D49">
        <v>1538.97</v>
      </c>
      <c r="E49">
        <v>9.3159609120521178</v>
      </c>
    </row>
    <row r="50" spans="1:5" x14ac:dyDescent="0.35">
      <c r="A50" t="s">
        <v>82</v>
      </c>
      <c r="B50" t="s">
        <v>90</v>
      </c>
      <c r="C50" t="s">
        <v>106</v>
      </c>
      <c r="D50">
        <v>1209.3399999999999</v>
      </c>
      <c r="E50">
        <v>4.102893890675241</v>
      </c>
    </row>
    <row r="51" spans="1:5" x14ac:dyDescent="0.35">
      <c r="A51" t="s">
        <v>82</v>
      </c>
      <c r="B51" t="s">
        <v>91</v>
      </c>
      <c r="C51" t="s">
        <v>101</v>
      </c>
      <c r="D51">
        <v>890.49</v>
      </c>
      <c r="E51">
        <v>20.64730290456431</v>
      </c>
    </row>
    <row r="52" spans="1:5" x14ac:dyDescent="0.35">
      <c r="A52" t="s">
        <v>82</v>
      </c>
      <c r="B52" t="s">
        <v>92</v>
      </c>
      <c r="C52" t="s">
        <v>107</v>
      </c>
      <c r="D52">
        <v>479.76</v>
      </c>
      <c r="E52">
        <v>16.148648648648649</v>
      </c>
    </row>
    <row r="53" spans="1:5" x14ac:dyDescent="0.35">
      <c r="A53" t="s">
        <v>82</v>
      </c>
      <c r="B53" t="s">
        <v>93</v>
      </c>
      <c r="C53" t="s">
        <v>107</v>
      </c>
      <c r="D53">
        <v>255.17</v>
      </c>
      <c r="E53">
        <v>3.618257261410788</v>
      </c>
    </row>
    <row r="54" spans="1:5" x14ac:dyDescent="0.35">
      <c r="A54" t="s">
        <v>82</v>
      </c>
      <c r="B54" t="s">
        <v>94</v>
      </c>
      <c r="C54" t="s">
        <v>110</v>
      </c>
      <c r="D54">
        <v>1496.03</v>
      </c>
      <c r="E54">
        <v>3.1791044776119399</v>
      </c>
    </row>
    <row r="55" spans="1:5" x14ac:dyDescent="0.35">
      <c r="A55" t="s">
        <v>82</v>
      </c>
      <c r="B55" t="s">
        <v>95</v>
      </c>
      <c r="C55" t="s">
        <v>107</v>
      </c>
      <c r="D55">
        <v>291.55</v>
      </c>
      <c r="E55">
        <v>3.452554744525548</v>
      </c>
    </row>
    <row r="56" spans="1:5" x14ac:dyDescent="0.35">
      <c r="A56" t="s">
        <v>82</v>
      </c>
      <c r="B56" t="s">
        <v>96</v>
      </c>
      <c r="C56" t="s">
        <v>106</v>
      </c>
      <c r="D56">
        <v>612.48</v>
      </c>
      <c r="E56">
        <v>3.581550802139037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5</v>
      </c>
      <c r="E1" t="s">
        <v>125</v>
      </c>
    </row>
    <row r="2" spans="1:5" x14ac:dyDescent="0.35">
      <c r="A2" t="s">
        <v>32</v>
      </c>
      <c r="B2" t="s">
        <v>31</v>
      </c>
      <c r="C2" t="s">
        <v>101</v>
      </c>
      <c r="D2">
        <v>957.73</v>
      </c>
      <c r="E2">
        <v>0.44209187490647922</v>
      </c>
    </row>
    <row r="3" spans="1:5" x14ac:dyDescent="0.35">
      <c r="A3" t="s">
        <v>32</v>
      </c>
      <c r="B3" t="s">
        <v>33</v>
      </c>
      <c r="C3" t="s">
        <v>103</v>
      </c>
      <c r="D3">
        <v>568349.31000000006</v>
      </c>
      <c r="E3">
        <v>6.7912240381901841</v>
      </c>
    </row>
    <row r="4" spans="1:5" x14ac:dyDescent="0.35">
      <c r="A4" t="s">
        <v>32</v>
      </c>
      <c r="B4" t="s">
        <v>34</v>
      </c>
      <c r="C4" t="s">
        <v>101</v>
      </c>
      <c r="D4">
        <v>1068.42</v>
      </c>
      <c r="E4">
        <v>0.68901453957996772</v>
      </c>
    </row>
    <row r="5" spans="1:5" x14ac:dyDescent="0.35">
      <c r="A5" t="s">
        <v>32</v>
      </c>
      <c r="B5" t="s">
        <v>35</v>
      </c>
      <c r="C5" t="s">
        <v>104</v>
      </c>
      <c r="D5">
        <v>2183.8000000000002</v>
      </c>
      <c r="E5">
        <v>0.60179002699247053</v>
      </c>
    </row>
    <row r="6" spans="1:5" x14ac:dyDescent="0.35">
      <c r="A6" t="s">
        <v>32</v>
      </c>
      <c r="B6" t="s">
        <v>36</v>
      </c>
      <c r="C6" t="s">
        <v>104</v>
      </c>
      <c r="D6">
        <v>1999.21</v>
      </c>
      <c r="E6">
        <v>0.20463944056936981</v>
      </c>
    </row>
    <row r="7" spans="1:5" x14ac:dyDescent="0.35">
      <c r="A7" t="s">
        <v>32</v>
      </c>
      <c r="B7" t="s">
        <v>37</v>
      </c>
      <c r="C7" t="s">
        <v>104</v>
      </c>
      <c r="D7">
        <v>2933.12</v>
      </c>
      <c r="E7">
        <v>8.3975013750294647E-2</v>
      </c>
    </row>
    <row r="8" spans="1:5" x14ac:dyDescent="0.35">
      <c r="A8" t="s">
        <v>32</v>
      </c>
      <c r="B8" t="s">
        <v>38</v>
      </c>
      <c r="C8" t="s">
        <v>104</v>
      </c>
      <c r="D8">
        <v>3133.56</v>
      </c>
      <c r="E8">
        <v>0.59125259145322007</v>
      </c>
    </row>
    <row r="9" spans="1:5" x14ac:dyDescent="0.35">
      <c r="A9" t="s">
        <v>32</v>
      </c>
      <c r="B9" t="s">
        <v>39</v>
      </c>
      <c r="C9" t="s">
        <v>104</v>
      </c>
      <c r="D9">
        <v>1964.3</v>
      </c>
      <c r="E9">
        <v>0.99925958833111217</v>
      </c>
    </row>
    <row r="10" spans="1:5" x14ac:dyDescent="0.35">
      <c r="A10" t="s">
        <v>32</v>
      </c>
      <c r="B10" t="s">
        <v>40</v>
      </c>
      <c r="C10" t="s">
        <v>104</v>
      </c>
      <c r="D10">
        <v>2160.9299999999998</v>
      </c>
      <c r="E10">
        <v>0.56730402340272179</v>
      </c>
    </row>
    <row r="11" spans="1:5" x14ac:dyDescent="0.35">
      <c r="A11" t="s">
        <v>32</v>
      </c>
      <c r="B11" t="s">
        <v>41</v>
      </c>
      <c r="C11" t="s">
        <v>104</v>
      </c>
      <c r="D11">
        <v>1951.75</v>
      </c>
      <c r="E11">
        <v>0.59971120977564729</v>
      </c>
    </row>
    <row r="12" spans="1:5" x14ac:dyDescent="0.35">
      <c r="A12" t="s">
        <v>32</v>
      </c>
      <c r="B12" t="s">
        <v>45</v>
      </c>
      <c r="C12" t="s">
        <v>106</v>
      </c>
      <c r="D12">
        <v>1493.34</v>
      </c>
      <c r="E12">
        <v>0.51318113017154388</v>
      </c>
    </row>
    <row r="13" spans="1:5" x14ac:dyDescent="0.35">
      <c r="A13" t="s">
        <v>32</v>
      </c>
      <c r="B13" t="s">
        <v>46</v>
      </c>
      <c r="C13" t="s">
        <v>106</v>
      </c>
      <c r="D13">
        <v>2313.36</v>
      </c>
      <c r="E13">
        <v>0.93647704431611511</v>
      </c>
    </row>
    <row r="14" spans="1:5" x14ac:dyDescent="0.35">
      <c r="A14" t="s">
        <v>32</v>
      </c>
      <c r="B14" t="s">
        <v>47</v>
      </c>
      <c r="C14" t="s">
        <v>101</v>
      </c>
      <c r="D14">
        <v>590.23</v>
      </c>
      <c r="E14">
        <v>0.5153391822925627</v>
      </c>
    </row>
    <row r="15" spans="1:5" x14ac:dyDescent="0.35">
      <c r="A15" t="s">
        <v>32</v>
      </c>
      <c r="B15" t="s">
        <v>48</v>
      </c>
      <c r="C15" t="s">
        <v>101</v>
      </c>
      <c r="D15">
        <v>674.88</v>
      </c>
      <c r="E15">
        <v>0.82126348228043133</v>
      </c>
    </row>
    <row r="16" spans="1:5" x14ac:dyDescent="0.35">
      <c r="A16" t="s">
        <v>32</v>
      </c>
      <c r="B16" t="s">
        <v>49</v>
      </c>
      <c r="C16" t="s">
        <v>106</v>
      </c>
      <c r="D16">
        <v>714.16</v>
      </c>
      <c r="E16">
        <v>0.46056481796529442</v>
      </c>
    </row>
    <row r="17" spans="1:5" x14ac:dyDescent="0.35">
      <c r="A17" t="s">
        <v>32</v>
      </c>
      <c r="B17" t="s">
        <v>50</v>
      </c>
      <c r="C17" t="s">
        <v>103</v>
      </c>
      <c r="D17">
        <v>360301.38</v>
      </c>
      <c r="E17">
        <v>8.2984903213021433</v>
      </c>
    </row>
    <row r="18" spans="1:5" x14ac:dyDescent="0.35">
      <c r="A18" t="s">
        <v>32</v>
      </c>
      <c r="B18" t="s">
        <v>51</v>
      </c>
      <c r="C18" t="s">
        <v>106</v>
      </c>
      <c r="D18">
        <v>1272.73</v>
      </c>
      <c r="E18">
        <v>0.5569735642661805</v>
      </c>
    </row>
    <row r="19" spans="1:5" x14ac:dyDescent="0.35">
      <c r="A19" t="s">
        <v>32</v>
      </c>
      <c r="B19" t="s">
        <v>52</v>
      </c>
      <c r="C19" t="s">
        <v>106</v>
      </c>
      <c r="D19">
        <v>809.1</v>
      </c>
      <c r="E19">
        <v>0.27225130890052363</v>
      </c>
    </row>
    <row r="20" spans="1:5" x14ac:dyDescent="0.35">
      <c r="A20" t="s">
        <v>32</v>
      </c>
      <c r="B20" t="s">
        <v>53</v>
      </c>
      <c r="C20" t="s">
        <v>106</v>
      </c>
      <c r="D20">
        <v>1149.48</v>
      </c>
      <c r="E20">
        <v>0.77345275002870606</v>
      </c>
    </row>
    <row r="21" spans="1:5" x14ac:dyDescent="0.35">
      <c r="A21" t="s">
        <v>32</v>
      </c>
      <c r="B21" t="s">
        <v>54</v>
      </c>
      <c r="C21" t="s">
        <v>106</v>
      </c>
      <c r="D21">
        <v>1296.4100000000001</v>
      </c>
      <c r="E21">
        <v>0.3636934673366834</v>
      </c>
    </row>
    <row r="22" spans="1:5" x14ac:dyDescent="0.35">
      <c r="A22" t="s">
        <v>32</v>
      </c>
      <c r="B22" t="s">
        <v>55</v>
      </c>
      <c r="C22" t="s">
        <v>106</v>
      </c>
      <c r="D22">
        <v>1064.57</v>
      </c>
      <c r="E22">
        <v>1.0217715643476819</v>
      </c>
    </row>
    <row r="23" spans="1:5" x14ac:dyDescent="0.35">
      <c r="A23" t="s">
        <v>32</v>
      </c>
      <c r="B23" t="s">
        <v>56</v>
      </c>
      <c r="C23" t="s">
        <v>101</v>
      </c>
      <c r="D23">
        <v>696.56</v>
      </c>
      <c r="E23">
        <v>0.72987113941459614</v>
      </c>
    </row>
    <row r="24" spans="1:5" x14ac:dyDescent="0.35">
      <c r="A24" t="s">
        <v>32</v>
      </c>
      <c r="B24" t="s">
        <v>57</v>
      </c>
      <c r="C24" t="s">
        <v>101</v>
      </c>
      <c r="D24">
        <v>369.66</v>
      </c>
      <c r="E24">
        <v>0.32436150487469351</v>
      </c>
    </row>
    <row r="25" spans="1:5" x14ac:dyDescent="0.35">
      <c r="A25" t="s">
        <v>32</v>
      </c>
      <c r="B25" t="s">
        <v>58</v>
      </c>
      <c r="C25" t="s">
        <v>101</v>
      </c>
      <c r="D25">
        <v>1052.49</v>
      </c>
      <c r="E25">
        <v>0.31164572773787508</v>
      </c>
    </row>
    <row r="26" spans="1:5" x14ac:dyDescent="0.35">
      <c r="A26" t="s">
        <v>32</v>
      </c>
      <c r="B26" t="s">
        <v>62</v>
      </c>
      <c r="C26" t="s">
        <v>101</v>
      </c>
      <c r="D26">
        <v>808.09</v>
      </c>
      <c r="E26">
        <v>7.6532209855105462E-2</v>
      </c>
    </row>
    <row r="27" spans="1:5" x14ac:dyDescent="0.35">
      <c r="A27" t="s">
        <v>32</v>
      </c>
      <c r="B27" t="s">
        <v>63</v>
      </c>
      <c r="C27" t="s">
        <v>107</v>
      </c>
      <c r="D27">
        <v>434.93</v>
      </c>
      <c r="E27">
        <v>1.095049947815715</v>
      </c>
    </row>
    <row r="28" spans="1:5" x14ac:dyDescent="0.35">
      <c r="A28" t="s">
        <v>32</v>
      </c>
      <c r="B28" t="s">
        <v>64</v>
      </c>
      <c r="C28" t="s">
        <v>106</v>
      </c>
      <c r="D28">
        <v>2055.66</v>
      </c>
      <c r="E28">
        <v>0.71272621332602137</v>
      </c>
    </row>
    <row r="29" spans="1:5" x14ac:dyDescent="0.35">
      <c r="A29" t="s">
        <v>32</v>
      </c>
      <c r="B29" t="s">
        <v>65</v>
      </c>
      <c r="C29" t="s">
        <v>101</v>
      </c>
      <c r="D29">
        <v>1079.02</v>
      </c>
      <c r="E29">
        <v>0.53009484324264822</v>
      </c>
    </row>
    <row r="30" spans="1:5" x14ac:dyDescent="0.35">
      <c r="A30" t="s">
        <v>32</v>
      </c>
      <c r="B30" t="s">
        <v>66</v>
      </c>
      <c r="C30" t="s">
        <v>101</v>
      </c>
      <c r="D30">
        <v>448.63</v>
      </c>
      <c r="E30">
        <v>0.27879891682043662</v>
      </c>
    </row>
    <row r="31" spans="1:5" x14ac:dyDescent="0.35">
      <c r="A31" t="s">
        <v>32</v>
      </c>
      <c r="B31" t="s">
        <v>67</v>
      </c>
      <c r="C31" t="s">
        <v>107</v>
      </c>
      <c r="D31">
        <v>268.67</v>
      </c>
      <c r="E31">
        <v>0.63878622836024135</v>
      </c>
    </row>
    <row r="32" spans="1:5" x14ac:dyDescent="0.35">
      <c r="A32" t="s">
        <v>32</v>
      </c>
      <c r="B32" t="s">
        <v>68</v>
      </c>
      <c r="C32" t="s">
        <v>101</v>
      </c>
      <c r="D32">
        <v>714.88</v>
      </c>
      <c r="E32">
        <v>0.91880713974749684</v>
      </c>
    </row>
    <row r="33" spans="1:5" x14ac:dyDescent="0.35">
      <c r="A33" t="s">
        <v>32</v>
      </c>
      <c r="B33" t="s">
        <v>69</v>
      </c>
      <c r="C33" t="s">
        <v>101</v>
      </c>
      <c r="D33">
        <v>805.32</v>
      </c>
      <c r="E33">
        <v>0.90541976620616371</v>
      </c>
    </row>
    <row r="34" spans="1:5" x14ac:dyDescent="0.35">
      <c r="A34" t="s">
        <v>32</v>
      </c>
      <c r="B34" t="s">
        <v>70</v>
      </c>
      <c r="C34" t="s">
        <v>106</v>
      </c>
      <c r="D34">
        <v>809.26</v>
      </c>
      <c r="E34">
        <v>0.74308897065760926</v>
      </c>
    </row>
    <row r="35" spans="1:5" x14ac:dyDescent="0.35">
      <c r="A35" t="s">
        <v>32</v>
      </c>
      <c r="B35" t="s">
        <v>71</v>
      </c>
      <c r="C35" t="s">
        <v>106</v>
      </c>
      <c r="D35">
        <v>1826.98</v>
      </c>
      <c r="E35">
        <v>1.104653477170495</v>
      </c>
    </row>
    <row r="36" spans="1:5" x14ac:dyDescent="0.35">
      <c r="A36" t="s">
        <v>32</v>
      </c>
      <c r="B36" t="s">
        <v>72</v>
      </c>
      <c r="C36" t="s">
        <v>106</v>
      </c>
      <c r="D36">
        <v>799.51</v>
      </c>
      <c r="E36">
        <v>0.52262616965792297</v>
      </c>
    </row>
    <row r="37" spans="1:5" x14ac:dyDescent="0.35">
      <c r="A37" t="s">
        <v>32</v>
      </c>
      <c r="B37" t="s">
        <v>73</v>
      </c>
      <c r="C37" t="s">
        <v>101</v>
      </c>
      <c r="D37">
        <v>856.39</v>
      </c>
      <c r="E37">
        <v>0.48127393670630919</v>
      </c>
    </row>
    <row r="38" spans="1:5" x14ac:dyDescent="0.35">
      <c r="A38" t="s">
        <v>32</v>
      </c>
      <c r="B38" t="s">
        <v>74</v>
      </c>
      <c r="C38" t="s">
        <v>103</v>
      </c>
      <c r="D38">
        <v>387642.94</v>
      </c>
      <c r="E38">
        <v>6.949629406612007</v>
      </c>
    </row>
    <row r="39" spans="1:5" x14ac:dyDescent="0.35">
      <c r="A39" t="s">
        <v>32</v>
      </c>
      <c r="B39" t="s">
        <v>75</v>
      </c>
      <c r="C39" t="s">
        <v>101</v>
      </c>
      <c r="D39">
        <v>774.38</v>
      </c>
      <c r="E39">
        <v>0.37922252010723861</v>
      </c>
    </row>
    <row r="40" spans="1:5" x14ac:dyDescent="0.35">
      <c r="A40" t="s">
        <v>32</v>
      </c>
      <c r="B40" t="s">
        <v>76</v>
      </c>
      <c r="C40" t="s">
        <v>101</v>
      </c>
      <c r="D40">
        <v>1032.48</v>
      </c>
      <c r="E40">
        <v>0.36849919577679707</v>
      </c>
    </row>
    <row r="41" spans="1:5" x14ac:dyDescent="0.35">
      <c r="A41" t="s">
        <v>32</v>
      </c>
      <c r="B41" t="s">
        <v>80</v>
      </c>
      <c r="C41" t="s">
        <v>106</v>
      </c>
      <c r="D41">
        <v>836.73</v>
      </c>
      <c r="E41">
        <v>0.58706527635465011</v>
      </c>
    </row>
    <row r="42" spans="1:5" x14ac:dyDescent="0.35">
      <c r="A42" t="s">
        <v>82</v>
      </c>
      <c r="B42" t="s">
        <v>81</v>
      </c>
      <c r="C42" t="s">
        <v>106</v>
      </c>
      <c r="D42">
        <v>953.87</v>
      </c>
      <c r="E42">
        <v>0.52386166033361237</v>
      </c>
    </row>
    <row r="43" spans="1:5" x14ac:dyDescent="0.35">
      <c r="A43" t="s">
        <v>82</v>
      </c>
      <c r="B43" t="s">
        <v>83</v>
      </c>
      <c r="C43" t="s">
        <v>101</v>
      </c>
      <c r="D43">
        <v>1529.04</v>
      </c>
      <c r="E43">
        <v>1.95157587142559</v>
      </c>
    </row>
    <row r="44" spans="1:5" x14ac:dyDescent="0.35">
      <c r="A44" t="s">
        <v>82</v>
      </c>
      <c r="B44" t="s">
        <v>84</v>
      </c>
      <c r="C44" t="s">
        <v>101</v>
      </c>
      <c r="D44">
        <v>446.54</v>
      </c>
      <c r="E44">
        <v>0.26987583275008431</v>
      </c>
    </row>
    <row r="45" spans="1:5" x14ac:dyDescent="0.35">
      <c r="A45" t="s">
        <v>82</v>
      </c>
      <c r="B45" t="s">
        <v>85</v>
      </c>
      <c r="C45" t="s">
        <v>106</v>
      </c>
      <c r="D45">
        <v>817.44</v>
      </c>
      <c r="E45">
        <v>1.166995657323332</v>
      </c>
    </row>
    <row r="46" spans="1:5" x14ac:dyDescent="0.35">
      <c r="A46" t="s">
        <v>82</v>
      </c>
      <c r="B46" t="s">
        <v>86</v>
      </c>
      <c r="C46" t="s">
        <v>106</v>
      </c>
      <c r="D46">
        <v>4271.5200000000004</v>
      </c>
      <c r="E46">
        <v>0.67339128791458003</v>
      </c>
    </row>
    <row r="47" spans="1:5" x14ac:dyDescent="0.35">
      <c r="A47" t="s">
        <v>82</v>
      </c>
      <c r="B47" t="s">
        <v>87</v>
      </c>
      <c r="C47" t="s">
        <v>101</v>
      </c>
      <c r="D47">
        <v>1076.28</v>
      </c>
      <c r="E47">
        <v>0.43040657834627682</v>
      </c>
    </row>
    <row r="48" spans="1:5" x14ac:dyDescent="0.35">
      <c r="A48" t="s">
        <v>82</v>
      </c>
      <c r="B48" t="s">
        <v>88</v>
      </c>
      <c r="C48" t="s">
        <v>101</v>
      </c>
      <c r="D48">
        <v>1748.43</v>
      </c>
      <c r="E48">
        <v>0.77181758530183719</v>
      </c>
    </row>
    <row r="49" spans="1:5" x14ac:dyDescent="0.35">
      <c r="A49" t="s">
        <v>82</v>
      </c>
      <c r="B49" t="s">
        <v>89</v>
      </c>
      <c r="C49" t="s">
        <v>101</v>
      </c>
      <c r="D49">
        <v>1538.97</v>
      </c>
      <c r="E49">
        <v>0.89800429843414198</v>
      </c>
    </row>
    <row r="50" spans="1:5" x14ac:dyDescent="0.35">
      <c r="A50" t="s">
        <v>82</v>
      </c>
      <c r="B50" t="s">
        <v>90</v>
      </c>
      <c r="C50" t="s">
        <v>106</v>
      </c>
      <c r="D50">
        <v>1209.3399999999999</v>
      </c>
      <c r="E50">
        <v>1.29894194397237</v>
      </c>
    </row>
    <row r="51" spans="1:5" x14ac:dyDescent="0.35">
      <c r="A51" t="s">
        <v>82</v>
      </c>
      <c r="B51" t="s">
        <v>91</v>
      </c>
      <c r="C51" t="s">
        <v>101</v>
      </c>
      <c r="D51">
        <v>890.49</v>
      </c>
      <c r="E51">
        <v>1.2860388186999321</v>
      </c>
    </row>
    <row r="52" spans="1:5" x14ac:dyDescent="0.35">
      <c r="A52" t="s">
        <v>82</v>
      </c>
      <c r="B52" t="s">
        <v>92</v>
      </c>
      <c r="C52" t="s">
        <v>107</v>
      </c>
      <c r="D52">
        <v>479.76</v>
      </c>
      <c r="E52">
        <v>0.95115995115995122</v>
      </c>
    </row>
    <row r="53" spans="1:5" x14ac:dyDescent="0.35">
      <c r="A53" t="s">
        <v>82</v>
      </c>
      <c r="B53" t="s">
        <v>93</v>
      </c>
      <c r="C53" t="s">
        <v>107</v>
      </c>
      <c r="D53">
        <v>255.17</v>
      </c>
      <c r="E53">
        <v>0.79016949152542371</v>
      </c>
    </row>
    <row r="54" spans="1:5" x14ac:dyDescent="0.35">
      <c r="A54" t="s">
        <v>82</v>
      </c>
      <c r="B54" t="s">
        <v>94</v>
      </c>
      <c r="C54" t="s">
        <v>110</v>
      </c>
      <c r="D54">
        <v>1496.03</v>
      </c>
      <c r="E54">
        <v>0.39739252413565468</v>
      </c>
    </row>
    <row r="55" spans="1:5" x14ac:dyDescent="0.35">
      <c r="A55" t="s">
        <v>82</v>
      </c>
      <c r="B55" t="s">
        <v>95</v>
      </c>
      <c r="C55" t="s">
        <v>107</v>
      </c>
      <c r="D55">
        <v>291.55</v>
      </c>
      <c r="E55">
        <v>0.44817559328393208</v>
      </c>
    </row>
    <row r="56" spans="1:5" x14ac:dyDescent="0.35">
      <c r="A56" t="s">
        <v>82</v>
      </c>
      <c r="B56" t="s">
        <v>96</v>
      </c>
      <c r="C56" t="s">
        <v>106</v>
      </c>
      <c r="D56">
        <v>612.48</v>
      </c>
      <c r="E56">
        <v>0.55142231947483578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5</v>
      </c>
      <c r="E1" t="s">
        <v>126</v>
      </c>
    </row>
    <row r="2" spans="1:5" x14ac:dyDescent="0.35">
      <c r="A2" t="s">
        <v>32</v>
      </c>
      <c r="B2" t="s">
        <v>31</v>
      </c>
      <c r="C2" t="s">
        <v>101</v>
      </c>
      <c r="D2">
        <v>957.73</v>
      </c>
      <c r="E2">
        <v>5.6323791845326383</v>
      </c>
    </row>
    <row r="3" spans="1:5" x14ac:dyDescent="0.35">
      <c r="A3" t="s">
        <v>32</v>
      </c>
      <c r="B3" t="s">
        <v>33</v>
      </c>
      <c r="C3" t="s">
        <v>103</v>
      </c>
      <c r="D3">
        <v>568349.31000000006</v>
      </c>
      <c r="E3">
        <v>0.26875581743695198</v>
      </c>
    </row>
    <row r="4" spans="1:5" x14ac:dyDescent="0.35">
      <c r="A4" t="s">
        <v>32</v>
      </c>
      <c r="B4" t="s">
        <v>34</v>
      </c>
      <c r="C4" t="s">
        <v>101</v>
      </c>
      <c r="D4">
        <v>1068.42</v>
      </c>
      <c r="E4">
        <v>0.5454078523825906</v>
      </c>
    </row>
    <row r="5" spans="1:5" x14ac:dyDescent="0.35">
      <c r="A5" t="s">
        <v>32</v>
      </c>
      <c r="B5" t="s">
        <v>35</v>
      </c>
      <c r="C5" t="s">
        <v>104</v>
      </c>
      <c r="D5">
        <v>2183.8000000000002</v>
      </c>
      <c r="E5">
        <v>0.25271133066534662</v>
      </c>
    </row>
    <row r="6" spans="1:5" x14ac:dyDescent="0.35">
      <c r="A6" t="s">
        <v>32</v>
      </c>
      <c r="B6" t="s">
        <v>36</v>
      </c>
      <c r="C6" t="s">
        <v>104</v>
      </c>
      <c r="D6">
        <v>1999.21</v>
      </c>
      <c r="E6">
        <v>1.164277310018935</v>
      </c>
    </row>
    <row r="7" spans="1:5" x14ac:dyDescent="0.35">
      <c r="A7" t="s">
        <v>32</v>
      </c>
      <c r="B7" t="s">
        <v>37</v>
      </c>
      <c r="C7" t="s">
        <v>104</v>
      </c>
      <c r="D7">
        <v>2933.12</v>
      </c>
      <c r="E7">
        <v>2.402681045430608</v>
      </c>
    </row>
    <row r="8" spans="1:5" x14ac:dyDescent="0.35">
      <c r="A8" t="s">
        <v>32</v>
      </c>
      <c r="B8" t="s">
        <v>38</v>
      </c>
      <c r="C8" t="s">
        <v>104</v>
      </c>
      <c r="D8">
        <v>3133.56</v>
      </c>
      <c r="E8">
        <v>2.028317544189711</v>
      </c>
    </row>
    <row r="9" spans="1:5" x14ac:dyDescent="0.35">
      <c r="A9" t="s">
        <v>32</v>
      </c>
      <c r="B9" t="s">
        <v>39</v>
      </c>
      <c r="C9" t="s">
        <v>104</v>
      </c>
      <c r="D9">
        <v>1964.3</v>
      </c>
      <c r="E9">
        <v>4.5299230077594039</v>
      </c>
    </row>
    <row r="10" spans="1:5" x14ac:dyDescent="0.35">
      <c r="A10" t="s">
        <v>32</v>
      </c>
      <c r="B10" t="s">
        <v>40</v>
      </c>
      <c r="C10" t="s">
        <v>104</v>
      </c>
      <c r="D10">
        <v>2160.9299999999998</v>
      </c>
      <c r="E10">
        <v>2.38131426041606</v>
      </c>
    </row>
    <row r="11" spans="1:5" x14ac:dyDescent="0.35">
      <c r="A11" t="s">
        <v>32</v>
      </c>
      <c r="B11" t="s">
        <v>41</v>
      </c>
      <c r="C11" t="s">
        <v>104</v>
      </c>
      <c r="D11">
        <v>1951.75</v>
      </c>
      <c r="E11">
        <v>4.0994870927563491</v>
      </c>
    </row>
    <row r="12" spans="1:5" x14ac:dyDescent="0.35">
      <c r="A12" t="s">
        <v>32</v>
      </c>
      <c r="B12" t="s">
        <v>45</v>
      </c>
      <c r="C12" t="s">
        <v>106</v>
      </c>
      <c r="D12">
        <v>1493.34</v>
      </c>
      <c r="E12">
        <v>0.92504549835375161</v>
      </c>
    </row>
    <row r="13" spans="1:5" x14ac:dyDescent="0.35">
      <c r="A13" t="s">
        <v>32</v>
      </c>
      <c r="B13" t="s">
        <v>46</v>
      </c>
      <c r="C13" t="s">
        <v>106</v>
      </c>
      <c r="D13">
        <v>2313.36</v>
      </c>
      <c r="E13">
        <v>1.449488018247413</v>
      </c>
    </row>
    <row r="14" spans="1:5" x14ac:dyDescent="0.35">
      <c r="A14" t="s">
        <v>32</v>
      </c>
      <c r="B14" t="s">
        <v>47</v>
      </c>
      <c r="C14" t="s">
        <v>101</v>
      </c>
      <c r="D14">
        <v>590.23</v>
      </c>
      <c r="E14">
        <v>7.7370105121471271</v>
      </c>
    </row>
    <row r="15" spans="1:5" x14ac:dyDescent="0.35">
      <c r="A15" t="s">
        <v>32</v>
      </c>
      <c r="B15" t="s">
        <v>48</v>
      </c>
      <c r="C15" t="s">
        <v>101</v>
      </c>
      <c r="D15">
        <v>674.88</v>
      </c>
      <c r="E15">
        <v>5.3898472054211828</v>
      </c>
    </row>
    <row r="16" spans="1:5" x14ac:dyDescent="0.35">
      <c r="A16" t="s">
        <v>32</v>
      </c>
      <c r="B16" t="s">
        <v>49</v>
      </c>
      <c r="C16" t="s">
        <v>106</v>
      </c>
      <c r="D16">
        <v>714.16</v>
      </c>
      <c r="E16">
        <v>6.7750260060755414</v>
      </c>
    </row>
    <row r="17" spans="1:5" x14ac:dyDescent="0.35">
      <c r="A17" t="s">
        <v>32</v>
      </c>
      <c r="B17" t="s">
        <v>50</v>
      </c>
      <c r="C17" t="s">
        <v>103</v>
      </c>
      <c r="D17">
        <v>360301.38</v>
      </c>
      <c r="E17">
        <v>0.2828567905915213</v>
      </c>
    </row>
    <row r="18" spans="1:5" x14ac:dyDescent="0.35">
      <c r="A18" t="s">
        <v>32</v>
      </c>
      <c r="B18" t="s">
        <v>51</v>
      </c>
      <c r="C18" t="s">
        <v>106</v>
      </c>
      <c r="D18">
        <v>1272.73</v>
      </c>
      <c r="E18">
        <v>2.780541565371351</v>
      </c>
    </row>
    <row r="19" spans="1:5" x14ac:dyDescent="0.35">
      <c r="A19" t="s">
        <v>32</v>
      </c>
      <c r="B19" t="s">
        <v>52</v>
      </c>
      <c r="C19" t="s">
        <v>106</v>
      </c>
      <c r="D19">
        <v>809.1</v>
      </c>
      <c r="E19">
        <v>5.4835468696054512</v>
      </c>
    </row>
    <row r="20" spans="1:5" x14ac:dyDescent="0.35">
      <c r="A20" t="s">
        <v>32</v>
      </c>
      <c r="B20" t="s">
        <v>53</v>
      </c>
      <c r="C20" t="s">
        <v>106</v>
      </c>
      <c r="D20">
        <v>1149.48</v>
      </c>
      <c r="E20">
        <v>1.2123056014277029</v>
      </c>
    </row>
    <row r="21" spans="1:5" x14ac:dyDescent="0.35">
      <c r="A21" t="s">
        <v>32</v>
      </c>
      <c r="B21" t="s">
        <v>54</v>
      </c>
      <c r="C21" t="s">
        <v>106</v>
      </c>
      <c r="D21">
        <v>1296.4100000000001</v>
      </c>
      <c r="E21">
        <v>12.018751509013549</v>
      </c>
    </row>
    <row r="22" spans="1:5" x14ac:dyDescent="0.35">
      <c r="A22" t="s">
        <v>32</v>
      </c>
      <c r="B22" t="s">
        <v>55</v>
      </c>
      <c r="C22" t="s">
        <v>106</v>
      </c>
      <c r="D22">
        <v>1064.57</v>
      </c>
      <c r="E22">
        <v>0.45876657365525542</v>
      </c>
    </row>
    <row r="23" spans="1:5" x14ac:dyDescent="0.35">
      <c r="A23" t="s">
        <v>32</v>
      </c>
      <c r="B23" t="s">
        <v>56</v>
      </c>
      <c r="C23" t="s">
        <v>101</v>
      </c>
      <c r="D23">
        <v>696.56</v>
      </c>
      <c r="E23">
        <v>0.52122377159897548</v>
      </c>
    </row>
    <row r="24" spans="1:5" x14ac:dyDescent="0.35">
      <c r="A24" t="s">
        <v>32</v>
      </c>
      <c r="B24" t="s">
        <v>57</v>
      </c>
      <c r="C24" t="s">
        <v>101</v>
      </c>
      <c r="D24">
        <v>369.66</v>
      </c>
      <c r="E24">
        <v>0.92661202610236826</v>
      </c>
    </row>
    <row r="25" spans="1:5" x14ac:dyDescent="0.35">
      <c r="A25" t="s">
        <v>32</v>
      </c>
      <c r="B25" t="s">
        <v>58</v>
      </c>
      <c r="C25" t="s">
        <v>101</v>
      </c>
      <c r="D25">
        <v>1052.49</v>
      </c>
      <c r="E25">
        <v>0.35520750879660812</v>
      </c>
    </row>
    <row r="26" spans="1:5" x14ac:dyDescent="0.35">
      <c r="A26" t="s">
        <v>32</v>
      </c>
      <c r="B26" t="s">
        <v>62</v>
      </c>
      <c r="C26" t="s">
        <v>101</v>
      </c>
      <c r="D26">
        <v>808.09</v>
      </c>
      <c r="E26">
        <v>0.27767726417347</v>
      </c>
    </row>
    <row r="27" spans="1:5" x14ac:dyDescent="0.35">
      <c r="A27" t="s">
        <v>32</v>
      </c>
      <c r="B27" t="s">
        <v>63</v>
      </c>
      <c r="C27" t="s">
        <v>107</v>
      </c>
      <c r="D27">
        <v>434.93</v>
      </c>
      <c r="E27">
        <v>2.3302990658333691</v>
      </c>
    </row>
    <row r="28" spans="1:5" x14ac:dyDescent="0.35">
      <c r="A28" t="s">
        <v>32</v>
      </c>
      <c r="B28" t="s">
        <v>64</v>
      </c>
      <c r="C28" t="s">
        <v>106</v>
      </c>
      <c r="D28">
        <v>2055.66</v>
      </c>
      <c r="E28">
        <v>0.29626800370150641</v>
      </c>
    </row>
    <row r="29" spans="1:5" x14ac:dyDescent="0.35">
      <c r="A29" t="s">
        <v>32</v>
      </c>
      <c r="B29" t="s">
        <v>65</v>
      </c>
      <c r="C29" t="s">
        <v>101</v>
      </c>
      <c r="D29">
        <v>1079.02</v>
      </c>
      <c r="E29">
        <v>0.34123416094105818</v>
      </c>
    </row>
    <row r="30" spans="1:5" x14ac:dyDescent="0.35">
      <c r="A30" t="s">
        <v>32</v>
      </c>
      <c r="B30" t="s">
        <v>66</v>
      </c>
      <c r="C30" t="s">
        <v>101</v>
      </c>
      <c r="D30">
        <v>448.63</v>
      </c>
      <c r="E30">
        <v>0.79012675057941117</v>
      </c>
    </row>
    <row r="31" spans="1:5" x14ac:dyDescent="0.35">
      <c r="A31" t="s">
        <v>32</v>
      </c>
      <c r="B31" t="s">
        <v>67</v>
      </c>
      <c r="C31" t="s">
        <v>107</v>
      </c>
      <c r="D31">
        <v>268.67</v>
      </c>
      <c r="E31">
        <v>2.3224827977002329</v>
      </c>
    </row>
    <row r="32" spans="1:5" x14ac:dyDescent="0.35">
      <c r="A32" t="s">
        <v>32</v>
      </c>
      <c r="B32" t="s">
        <v>68</v>
      </c>
      <c r="C32" t="s">
        <v>101</v>
      </c>
      <c r="D32">
        <v>714.88</v>
      </c>
      <c r="E32">
        <v>1.1410871122511479</v>
      </c>
    </row>
    <row r="33" spans="1:5" x14ac:dyDescent="0.35">
      <c r="A33" t="s">
        <v>32</v>
      </c>
      <c r="B33" t="s">
        <v>69</v>
      </c>
      <c r="C33" t="s">
        <v>101</v>
      </c>
      <c r="D33">
        <v>805.32</v>
      </c>
      <c r="E33">
        <v>0.74207454608630097</v>
      </c>
    </row>
    <row r="34" spans="1:5" x14ac:dyDescent="0.35">
      <c r="A34" t="s">
        <v>32</v>
      </c>
      <c r="B34" t="s">
        <v>70</v>
      </c>
      <c r="C34" t="s">
        <v>106</v>
      </c>
      <c r="D34">
        <v>809.26</v>
      </c>
      <c r="E34">
        <v>0.83169274077579503</v>
      </c>
    </row>
    <row r="35" spans="1:5" x14ac:dyDescent="0.35">
      <c r="A35" t="s">
        <v>32</v>
      </c>
      <c r="B35" t="s">
        <v>71</v>
      </c>
      <c r="C35" t="s">
        <v>106</v>
      </c>
      <c r="D35">
        <v>1826.98</v>
      </c>
      <c r="E35">
        <v>8.274863628774316</v>
      </c>
    </row>
    <row r="36" spans="1:5" x14ac:dyDescent="0.35">
      <c r="A36" t="s">
        <v>32</v>
      </c>
      <c r="B36" t="s">
        <v>72</v>
      </c>
      <c r="C36" t="s">
        <v>106</v>
      </c>
      <c r="D36">
        <v>799.51</v>
      </c>
      <c r="E36">
        <v>3.0392798881830352</v>
      </c>
    </row>
    <row r="37" spans="1:5" x14ac:dyDescent="0.35">
      <c r="A37" t="s">
        <v>32</v>
      </c>
      <c r="B37" t="s">
        <v>73</v>
      </c>
      <c r="C37" t="s">
        <v>101</v>
      </c>
      <c r="D37">
        <v>856.39</v>
      </c>
      <c r="E37">
        <v>0.60929432901947789</v>
      </c>
    </row>
    <row r="38" spans="1:5" x14ac:dyDescent="0.35">
      <c r="A38" t="s">
        <v>32</v>
      </c>
      <c r="B38" t="s">
        <v>74</v>
      </c>
      <c r="C38" t="s">
        <v>103</v>
      </c>
      <c r="D38">
        <v>387642.94</v>
      </c>
      <c r="E38">
        <v>0.28801196445865818</v>
      </c>
    </row>
    <row r="39" spans="1:5" x14ac:dyDescent="0.35">
      <c r="A39" t="s">
        <v>32</v>
      </c>
      <c r="B39" t="s">
        <v>75</v>
      </c>
      <c r="C39" t="s">
        <v>101</v>
      </c>
      <c r="D39">
        <v>774.38</v>
      </c>
      <c r="E39">
        <v>0.36181493104836882</v>
      </c>
    </row>
    <row r="40" spans="1:5" x14ac:dyDescent="0.35">
      <c r="A40" t="s">
        <v>32</v>
      </c>
      <c r="B40" t="s">
        <v>76</v>
      </c>
      <c r="C40" t="s">
        <v>101</v>
      </c>
      <c r="D40">
        <v>1032.48</v>
      </c>
      <c r="E40">
        <v>0.80652281518408286</v>
      </c>
    </row>
    <row r="41" spans="1:5" x14ac:dyDescent="0.35">
      <c r="A41" t="s">
        <v>32</v>
      </c>
      <c r="B41" t="s">
        <v>80</v>
      </c>
      <c r="C41" t="s">
        <v>106</v>
      </c>
      <c r="D41">
        <v>836.73</v>
      </c>
      <c r="E41">
        <v>0.68498688661460849</v>
      </c>
    </row>
    <row r="42" spans="1:5" x14ac:dyDescent="0.35">
      <c r="A42" t="s">
        <v>82</v>
      </c>
      <c r="B42" t="s">
        <v>81</v>
      </c>
      <c r="C42" t="s">
        <v>106</v>
      </c>
      <c r="D42">
        <v>953.87</v>
      </c>
      <c r="E42">
        <v>0.2654531823981866</v>
      </c>
    </row>
    <row r="43" spans="1:5" x14ac:dyDescent="0.35">
      <c r="A43" t="s">
        <v>82</v>
      </c>
      <c r="B43" t="s">
        <v>83</v>
      </c>
      <c r="C43" t="s">
        <v>101</v>
      </c>
      <c r="D43">
        <v>1529.04</v>
      </c>
      <c r="E43">
        <v>0.3758503119497425</v>
      </c>
    </row>
    <row r="44" spans="1:5" x14ac:dyDescent="0.35">
      <c r="A44" t="s">
        <v>82</v>
      </c>
      <c r="B44" t="s">
        <v>84</v>
      </c>
      <c r="C44" t="s">
        <v>101</v>
      </c>
      <c r="D44">
        <v>446.54</v>
      </c>
      <c r="E44">
        <v>0.62712249084859328</v>
      </c>
    </row>
    <row r="45" spans="1:5" x14ac:dyDescent="0.35">
      <c r="A45" t="s">
        <v>82</v>
      </c>
      <c r="B45" t="s">
        <v>85</v>
      </c>
      <c r="C45" t="s">
        <v>106</v>
      </c>
      <c r="D45">
        <v>817.44</v>
      </c>
      <c r="E45">
        <v>2.368027600147248</v>
      </c>
    </row>
    <row r="46" spans="1:5" x14ac:dyDescent="0.35">
      <c r="A46" t="s">
        <v>82</v>
      </c>
      <c r="B46" t="s">
        <v>86</v>
      </c>
      <c r="C46" t="s">
        <v>106</v>
      </c>
      <c r="D46">
        <v>4271.5200000000004</v>
      </c>
      <c r="E46">
        <v>1.1439430458503039</v>
      </c>
    </row>
    <row r="47" spans="1:5" x14ac:dyDescent="0.35">
      <c r="A47" t="s">
        <v>82</v>
      </c>
      <c r="B47" t="s">
        <v>87</v>
      </c>
      <c r="C47" t="s">
        <v>101</v>
      </c>
      <c r="D47">
        <v>1076.28</v>
      </c>
      <c r="E47">
        <v>0.37028243695769592</v>
      </c>
    </row>
    <row r="48" spans="1:5" x14ac:dyDescent="0.35">
      <c r="A48" t="s">
        <v>82</v>
      </c>
      <c r="B48" t="s">
        <v>88</v>
      </c>
      <c r="C48" t="s">
        <v>101</v>
      </c>
      <c r="D48">
        <v>1748.43</v>
      </c>
      <c r="E48">
        <v>0.44401888197980699</v>
      </c>
    </row>
    <row r="49" spans="1:5" x14ac:dyDescent="0.35">
      <c r="A49" t="s">
        <v>82</v>
      </c>
      <c r="B49" t="s">
        <v>89</v>
      </c>
      <c r="C49" t="s">
        <v>101</v>
      </c>
      <c r="D49">
        <v>1538.97</v>
      </c>
      <c r="E49">
        <v>0.54309490836416252</v>
      </c>
    </row>
    <row r="50" spans="1:5" x14ac:dyDescent="0.35">
      <c r="A50" t="s">
        <v>82</v>
      </c>
      <c r="B50" t="s">
        <v>90</v>
      </c>
      <c r="C50" t="s">
        <v>106</v>
      </c>
      <c r="D50">
        <v>1209.3399999999999</v>
      </c>
      <c r="E50">
        <v>10.33776112942803</v>
      </c>
    </row>
    <row r="51" spans="1:5" x14ac:dyDescent="0.35">
      <c r="A51" t="s">
        <v>82</v>
      </c>
      <c r="B51" t="s">
        <v>91</v>
      </c>
      <c r="C51" t="s">
        <v>101</v>
      </c>
      <c r="D51">
        <v>890.49</v>
      </c>
      <c r="E51">
        <v>0.46126841443589028</v>
      </c>
    </row>
    <row r="52" spans="1:5" x14ac:dyDescent="0.35">
      <c r="A52" t="s">
        <v>82</v>
      </c>
      <c r="B52" t="s">
        <v>92</v>
      </c>
      <c r="C52" t="s">
        <v>107</v>
      </c>
      <c r="D52">
        <v>479.76</v>
      </c>
      <c r="E52">
        <v>3.3857332601430801</v>
      </c>
    </row>
    <row r="53" spans="1:5" x14ac:dyDescent="0.35">
      <c r="A53" t="s">
        <v>82</v>
      </c>
      <c r="B53" t="s">
        <v>93</v>
      </c>
      <c r="C53" t="s">
        <v>107</v>
      </c>
      <c r="D53">
        <v>255.17</v>
      </c>
      <c r="E53">
        <v>11.6783377674143</v>
      </c>
    </row>
    <row r="54" spans="1:5" x14ac:dyDescent="0.35">
      <c r="A54" t="s">
        <v>82</v>
      </c>
      <c r="B54" t="s">
        <v>94</v>
      </c>
      <c r="C54" t="s">
        <v>110</v>
      </c>
      <c r="D54">
        <v>1496.03</v>
      </c>
      <c r="E54">
        <v>0.57363330927437928</v>
      </c>
    </row>
    <row r="55" spans="1:5" x14ac:dyDescent="0.35">
      <c r="A55" t="s">
        <v>82</v>
      </c>
      <c r="B55" t="s">
        <v>95</v>
      </c>
      <c r="C55" t="s">
        <v>107</v>
      </c>
      <c r="D55">
        <v>291.55</v>
      </c>
      <c r="E55">
        <v>1.0514766652274361</v>
      </c>
    </row>
    <row r="56" spans="1:5" x14ac:dyDescent="0.35">
      <c r="A56" t="s">
        <v>82</v>
      </c>
      <c r="B56" t="s">
        <v>96</v>
      </c>
      <c r="C56" t="s">
        <v>106</v>
      </c>
      <c r="D56">
        <v>612.48</v>
      </c>
      <c r="E56">
        <v>2.1424990248084859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6"/>
  <sheetViews>
    <sheetView workbookViewId="0">
      <selection activeCell="L12" sqref="L12"/>
    </sheetView>
  </sheetViews>
  <sheetFormatPr defaultRowHeight="14.5" x14ac:dyDescent="0.35"/>
  <sheetData>
    <row r="1" spans="1:22" x14ac:dyDescent="0.3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 x14ac:dyDescent="0.35">
      <c r="A2" t="s">
        <v>32</v>
      </c>
      <c r="B2" t="s">
        <v>31</v>
      </c>
      <c r="C2">
        <f>Unknown!I2/0.237</f>
        <v>4.725738396624473E-2</v>
      </c>
      <c r="D2">
        <f>Unknown!J2/0.613</f>
        <v>15.220228384991843</v>
      </c>
      <c r="E2">
        <f>Unknown!K2/0.0928</f>
        <v>1.3038793103448276</v>
      </c>
      <c r="F2">
        <f>Unknown!L2/0.457</f>
        <v>4.2450765864332602</v>
      </c>
      <c r="G2">
        <f>Unknown!M2/0.148</f>
        <v>26.824324324324326</v>
      </c>
      <c r="H2">
        <f>Unknown!N2/0.0563</f>
        <v>3.9253996447602129</v>
      </c>
      <c r="I2">
        <f>Unknown!O2/0.199</f>
        <v>113.01507537688441</v>
      </c>
      <c r="J2">
        <f>Unknown!Y2/0.0294</f>
        <v>2009.8639455782316</v>
      </c>
      <c r="K2">
        <f>Unknown!Q2/0.246</f>
        <v>352.64227642276421</v>
      </c>
      <c r="L2">
        <f>Unknown!F2/0.630666666666666</f>
        <v>1518.5993657505301</v>
      </c>
      <c r="M2">
        <f>Unknown!R2/0.0546</f>
        <v>581.31868131868123</v>
      </c>
      <c r="N2">
        <f>Unknown!S2/0.16</f>
        <v>876.6875</v>
      </c>
      <c r="O2">
        <f>Unknown!Z2/0.0074</f>
        <v>18062.16216216216</v>
      </c>
      <c r="P2">
        <f>Unknown!U2/0.161</f>
        <v>1546.7701863354037</v>
      </c>
      <c r="Q2">
        <f>Unknown!V2/0.0246</f>
        <v>1955.6910569105692</v>
      </c>
      <c r="R2">
        <f>Unknown!W2/0.103</f>
        <v>164464.36893203887</v>
      </c>
      <c r="S2">
        <f>Unknown!H2/0.24</f>
        <v>18.75</v>
      </c>
      <c r="T2">
        <f>Unknown!X2/0.0136</f>
        <v>110.95588235294117</v>
      </c>
      <c r="U2">
        <f>Unknown!E2/440</f>
        <v>5.109090909090909E-2</v>
      </c>
      <c r="V2">
        <f>Unknown!C2/360.061866666666</f>
        <v>0.64166750602859479</v>
      </c>
    </row>
    <row r="3" spans="1:22" x14ac:dyDescent="0.35">
      <c r="A3" t="s">
        <v>32</v>
      </c>
      <c r="B3" t="s">
        <v>33</v>
      </c>
      <c r="C3">
        <f>Unknown!I3/0.237</f>
        <v>3941688.3122362872</v>
      </c>
      <c r="D3">
        <f>Unknown!J3/0.613</f>
        <v>3304944.1272430671</v>
      </c>
      <c r="E3">
        <f>Unknown!K3/0.0928</f>
        <v>2206911.8534482759</v>
      </c>
      <c r="F3">
        <f>Unknown!L3/0.457</f>
        <v>1541426.8271334793</v>
      </c>
      <c r="G3">
        <f>Unknown!M3/0.148</f>
        <v>803084.79729729739</v>
      </c>
      <c r="H3">
        <f>Unknown!N3/0.0563</f>
        <v>526529.84014209593</v>
      </c>
      <c r="I3">
        <f>Unknown!O3/0.199</f>
        <v>509290.40201005019</v>
      </c>
      <c r="J3">
        <f>Unknown!Y3/0.0294</f>
        <v>10878138.775510205</v>
      </c>
      <c r="K3">
        <f>Unknown!Q3/0.246</f>
        <v>406065.12195121951</v>
      </c>
      <c r="L3">
        <f>Unknown!F3/0.630666666666666</f>
        <v>901188.12367864791</v>
      </c>
      <c r="M3">
        <f>Unknown!R3/0.0546</f>
        <v>378416.11721611721</v>
      </c>
      <c r="N3">
        <f>Unknown!S3/0.16</f>
        <v>371515.6875</v>
      </c>
      <c r="O3">
        <f>Unknown!Z3/0.0074</f>
        <v>6363882.4324324327</v>
      </c>
      <c r="P3">
        <f>Unknown!U3/0.161</f>
        <v>424805.59006211179</v>
      </c>
      <c r="Q3">
        <f>Unknown!V3/0.0246</f>
        <v>435677.23577235773</v>
      </c>
      <c r="R3">
        <f>Unknown!W3/0.103</f>
        <v>348074.07766990288</v>
      </c>
      <c r="S3">
        <f>Unknown!H3/0.24</f>
        <v>2551615.8750000005</v>
      </c>
      <c r="T3">
        <f>Unknown!X3/0.0136</f>
        <v>2632176.4705882352</v>
      </c>
      <c r="U3">
        <f>Unknown!E3/440</f>
        <v>0</v>
      </c>
      <c r="V3">
        <f>Unknown!C3/360.061866666666</f>
        <v>258.32016275721554</v>
      </c>
    </row>
    <row r="4" spans="1:22" x14ac:dyDescent="0.35">
      <c r="A4" t="s">
        <v>32</v>
      </c>
      <c r="B4" t="s">
        <v>34</v>
      </c>
      <c r="C4">
        <f>Unknown!I4/0.237</f>
        <v>64.345991561181435</v>
      </c>
      <c r="D4">
        <f>Unknown!J4/0.613</f>
        <v>116.7373572593801</v>
      </c>
      <c r="E4">
        <f>Unknown!K4/0.0928</f>
        <v>42.672413793103452</v>
      </c>
      <c r="F4">
        <f>Unknown!L4/0.457</f>
        <v>53.347921225382926</v>
      </c>
      <c r="G4">
        <f>Unknown!M4/0.148</f>
        <v>55.135135135135137</v>
      </c>
      <c r="H4">
        <f>Unknown!N4/0.0563</f>
        <v>33.019538188277082</v>
      </c>
      <c r="I4">
        <f>Unknown!O4/0.199</f>
        <v>146.03015075376882</v>
      </c>
      <c r="J4">
        <f>Unknown!Y4/0.0294</f>
        <v>3481.6326530612246</v>
      </c>
      <c r="K4">
        <f>Unknown!Q4/0.246</f>
        <v>396.21951219512198</v>
      </c>
      <c r="L4">
        <f>Unknown!F4/0.630666666666666</f>
        <v>1694.1120507399596</v>
      </c>
      <c r="M4">
        <f>Unknown!R4/0.0546</f>
        <v>638.27838827838832</v>
      </c>
      <c r="N4">
        <f>Unknown!S4/0.16</f>
        <v>956.0625</v>
      </c>
      <c r="O4">
        <f>Unknown!Z4/0.0074</f>
        <v>20075.675675675677</v>
      </c>
      <c r="P4">
        <f>Unknown!U4/0.161</f>
        <v>1754.1614906832299</v>
      </c>
      <c r="Q4">
        <f>Unknown!V4/0.0246</f>
        <v>2245.1219512195121</v>
      </c>
      <c r="R4">
        <f>Unknown!W4/0.103</f>
        <v>170202.42718446601</v>
      </c>
      <c r="S4">
        <f>Unknown!H4/0.24</f>
        <v>394.16666666666669</v>
      </c>
      <c r="T4">
        <f>Unknown!X4/0.0136</f>
        <v>172.50000000000003</v>
      </c>
      <c r="U4">
        <f>Unknown!E4/440</f>
        <v>2.1222045454545455</v>
      </c>
      <c r="V4">
        <f>Unknown!C4/360.061866666666</f>
        <v>0.92834046297229089</v>
      </c>
    </row>
    <row r="5" spans="1:22" x14ac:dyDescent="0.35">
      <c r="A5" t="s">
        <v>32</v>
      </c>
      <c r="B5" t="s">
        <v>35</v>
      </c>
      <c r="C5">
        <f>Unknown!I5/0.237</f>
        <v>464.38818565400845</v>
      </c>
      <c r="D5">
        <f>Unknown!J5/0.613</f>
        <v>390.5872756933116</v>
      </c>
      <c r="E5">
        <f>Unknown!K5/0.0928</f>
        <v>308.40517241379314</v>
      </c>
      <c r="F5">
        <f>Unknown!L5/0.457</f>
        <v>275.12035010940917</v>
      </c>
      <c r="G5">
        <f>Unknown!M5/0.148</f>
        <v>210</v>
      </c>
      <c r="H5">
        <f>Unknown!N5/0.0563</f>
        <v>70.337477797513316</v>
      </c>
      <c r="I5">
        <f>Unknown!O5/0.199</f>
        <v>333.0653266331658</v>
      </c>
      <c r="J5">
        <f>Unknown!Y5/0.0294</f>
        <v>2881.6326530612246</v>
      </c>
      <c r="K5">
        <f>Unknown!Q5/0.246</f>
        <v>834.18699186991876</v>
      </c>
      <c r="L5">
        <f>Unknown!F5/0.630666666666666</f>
        <v>3462.684989429179</v>
      </c>
      <c r="M5">
        <f>Unknown!R5/0.0546</f>
        <v>1367.5824175824175</v>
      </c>
      <c r="N5">
        <f>Unknown!S5/0.16</f>
        <v>2040.25</v>
      </c>
      <c r="O5">
        <f>Unknown!Z5/0.0074</f>
        <v>19024.324324324323</v>
      </c>
      <c r="P5">
        <f>Unknown!U5/0.161</f>
        <v>3630.9316770186338</v>
      </c>
      <c r="Q5">
        <f>Unknown!V5/0.0246</f>
        <v>4564.6341463414637</v>
      </c>
      <c r="R5">
        <f>Unknown!W5/0.103</f>
        <v>134946.79611650488</v>
      </c>
      <c r="S5">
        <f>Unknown!H5/0.24</f>
        <v>42.5</v>
      </c>
      <c r="T5">
        <f>Unknown!X5/0.0136</f>
        <v>165.07352941176472</v>
      </c>
      <c r="U5">
        <f>Unknown!E5/440</f>
        <v>1.1015681818181817</v>
      </c>
      <c r="V5">
        <f>Unknown!C5/360.061866666666</f>
        <v>20.777290495263074</v>
      </c>
    </row>
    <row r="6" spans="1:22" x14ac:dyDescent="0.35">
      <c r="A6" t="s">
        <v>32</v>
      </c>
      <c r="B6" t="s">
        <v>36</v>
      </c>
      <c r="C6">
        <f>Unknown!I6/0.237</f>
        <v>6.2025316455696204</v>
      </c>
      <c r="D6">
        <f>Unknown!J6/0.613</f>
        <v>49.070146818923327</v>
      </c>
      <c r="E6">
        <f>Unknown!K6/0.0928</f>
        <v>14.870689655172413</v>
      </c>
      <c r="F6">
        <f>Unknown!L6/0.457</f>
        <v>18.927789934354486</v>
      </c>
      <c r="G6">
        <f>Unknown!M6/0.148</f>
        <v>45</v>
      </c>
      <c r="H6">
        <f>Unknown!N6/0.0563</f>
        <v>13.570159857904084</v>
      </c>
      <c r="I6">
        <f>Unknown!O6/0.199</f>
        <v>156.93467336683418</v>
      </c>
      <c r="J6">
        <f>Unknown!Y6/0.0294</f>
        <v>7843.5374149659865</v>
      </c>
      <c r="K6">
        <f>Unknown!Q6/0.246</f>
        <v>612.60162601626007</v>
      </c>
      <c r="L6">
        <f>Unknown!F6/0.630666666666666</f>
        <v>3169.9947145877409</v>
      </c>
      <c r="M6">
        <f>Unknown!R6/0.0546</f>
        <v>1131.135531135531</v>
      </c>
      <c r="N6">
        <f>Unknown!S6/0.16</f>
        <v>1956.8124999999998</v>
      </c>
      <c r="O6">
        <f>Unknown!Z6/0.0074</f>
        <v>152278.37837837834</v>
      </c>
      <c r="P6">
        <f>Unknown!U6/0.161</f>
        <v>4406.0248447204967</v>
      </c>
      <c r="Q6">
        <f>Unknown!V6/0.0246</f>
        <v>6147.5609756097556</v>
      </c>
      <c r="R6">
        <f>Unknown!W6/0.103</f>
        <v>206968.73786407767</v>
      </c>
      <c r="S6">
        <f>Unknown!H6/0.24</f>
        <v>138.95833333333334</v>
      </c>
      <c r="T6">
        <f>Unknown!X6/0.0136</f>
        <v>1086.7647058823529</v>
      </c>
      <c r="U6">
        <f>Unknown!E6/440</f>
        <v>5.8295454545454539E-2</v>
      </c>
      <c r="V6">
        <f>Unknown!C6/360.061866666666</f>
        <v>0.99266274240278896</v>
      </c>
    </row>
    <row r="7" spans="1:22" x14ac:dyDescent="0.35">
      <c r="A7" t="s">
        <v>32</v>
      </c>
      <c r="B7" t="s">
        <v>37</v>
      </c>
      <c r="C7">
        <f>Unknown!I7/0.237</f>
        <v>1.0210970464135021</v>
      </c>
      <c r="D7">
        <f>Unknown!J7/0.613</f>
        <v>18.939641109298531</v>
      </c>
      <c r="E7">
        <f>Unknown!K7/0.0928</f>
        <v>2.9202586206896557</v>
      </c>
      <c r="F7">
        <f>Unknown!L7/0.457</f>
        <v>4.5514223194748356</v>
      </c>
      <c r="G7">
        <f>Unknown!M7/0.148</f>
        <v>28.581081081081084</v>
      </c>
      <c r="H7">
        <f>Unknown!N7/0.0563</f>
        <v>7.6376554174067488</v>
      </c>
      <c r="I7">
        <f>Unknown!O7/0.199</f>
        <v>183.76884422110552</v>
      </c>
      <c r="J7">
        <f>Unknown!Y7/0.0294</f>
        <v>1454.0816326530612</v>
      </c>
      <c r="K7">
        <f>Unknown!Q7/0.246</f>
        <v>1046.178861788618</v>
      </c>
      <c r="L7">
        <f>Unknown!F7/0.630666666666666</f>
        <v>4650.8245243129004</v>
      </c>
      <c r="M7">
        <f>Unknown!R7/0.0546</f>
        <v>1678.5714285714287</v>
      </c>
      <c r="N7">
        <f>Unknown!S7/0.16</f>
        <v>2483.25</v>
      </c>
      <c r="O7">
        <f>Unknown!Z7/0.0074</f>
        <v>68794.594594594586</v>
      </c>
      <c r="P7">
        <f>Unknown!U7/0.161</f>
        <v>4442.4223602484471</v>
      </c>
      <c r="Q7">
        <f>Unknown!V7/0.0246</f>
        <v>5594.3089430894306</v>
      </c>
      <c r="R7">
        <f>Unknown!W7/0.103</f>
        <v>248505.04854368934</v>
      </c>
      <c r="S7">
        <f>Unknown!H7/0.24</f>
        <v>123.33333333333334</v>
      </c>
      <c r="T7">
        <f>Unknown!X7/0.0136</f>
        <v>1113.2352941176471</v>
      </c>
      <c r="U7">
        <f>Unknown!E7/440</f>
        <v>4.5159090909090913E-2</v>
      </c>
      <c r="V7">
        <f>Unknown!C7/360.061866666666</f>
        <v>2.2492245777022064</v>
      </c>
    </row>
    <row r="8" spans="1:22" x14ac:dyDescent="0.35">
      <c r="A8" t="s">
        <v>32</v>
      </c>
      <c r="B8" t="s">
        <v>38</v>
      </c>
      <c r="C8">
        <f>Unknown!I8/0.237</f>
        <v>0.1139240506329114</v>
      </c>
      <c r="D8">
        <f>Unknown!J8/0.613</f>
        <v>21.794453507340947</v>
      </c>
      <c r="E8">
        <f>Unknown!K8/0.0928</f>
        <v>5.2586206896551726</v>
      </c>
      <c r="F8">
        <f>Unknown!L8/0.457</f>
        <v>19.671772428884026</v>
      </c>
      <c r="G8">
        <f>Unknown!M8/0.148</f>
        <v>106.8918918918919</v>
      </c>
      <c r="H8">
        <f>Unknown!N8/0.0563</f>
        <v>44.049733570159859</v>
      </c>
      <c r="I8">
        <f>Unknown!O8/0.199</f>
        <v>413.7688442211055</v>
      </c>
      <c r="J8">
        <f>Unknown!Y8/0.0294</f>
        <v>3007.1428571428573</v>
      </c>
      <c r="K8">
        <f>Unknown!Q8/0.246</f>
        <v>1220.6097560975609</v>
      </c>
      <c r="L8">
        <f>Unknown!F8/0.630666666666666</f>
        <v>4968.6469344608931</v>
      </c>
      <c r="M8">
        <f>Unknown!R8/0.0546</f>
        <v>1999.084249084249</v>
      </c>
      <c r="N8">
        <f>Unknown!S8/0.16</f>
        <v>2908.0625</v>
      </c>
      <c r="O8">
        <f>Unknown!Z8/0.0074</f>
        <v>20206.756756756757</v>
      </c>
      <c r="P8">
        <f>Unknown!U8/0.161</f>
        <v>4897.3291925465837</v>
      </c>
      <c r="Q8">
        <f>Unknown!V8/0.0246</f>
        <v>6163.0081300813017</v>
      </c>
      <c r="R8">
        <f>Unknown!W8/0.103</f>
        <v>165031.94174757283</v>
      </c>
      <c r="S8">
        <f>Unknown!H8/0.24</f>
        <v>13.583333333333332</v>
      </c>
      <c r="T8">
        <f>Unknown!X8/0.0136</f>
        <v>71.985294117647058</v>
      </c>
      <c r="U8">
        <f>Unknown!E8/440</f>
        <v>2.35E-2</v>
      </c>
      <c r="V8">
        <f>Unknown!C8/360.061866666666</f>
        <v>0.86174079713708618</v>
      </c>
    </row>
    <row r="9" spans="1:22" x14ac:dyDescent="0.35">
      <c r="A9" t="s">
        <v>32</v>
      </c>
      <c r="B9" t="s">
        <v>39</v>
      </c>
      <c r="C9">
        <f>Unknown!I9/0.237</f>
        <v>0.32067510548523209</v>
      </c>
      <c r="D9">
        <f>Unknown!J9/0.613</f>
        <v>41.468189233278963</v>
      </c>
      <c r="E9">
        <f>Unknown!K9/0.0928</f>
        <v>4.2564655172413799</v>
      </c>
      <c r="F9">
        <f>Unknown!L9/0.457</f>
        <v>15.579868708971553</v>
      </c>
      <c r="G9">
        <f>Unknown!M9/0.148</f>
        <v>77.972972972972968</v>
      </c>
      <c r="H9">
        <f>Unknown!N9/0.0563</f>
        <v>86.856127886323264</v>
      </c>
      <c r="I9">
        <f>Unknown!O9/0.199</f>
        <v>267.1859296482412</v>
      </c>
      <c r="J9">
        <f>Unknown!Y9/0.0294</f>
        <v>4590.4761904761908</v>
      </c>
      <c r="K9">
        <f>Unknown!Q9/0.246</f>
        <v>724.59349593495938</v>
      </c>
      <c r="L9">
        <f>Unknown!F9/0.630666666666666</f>
        <v>3114.6405919661765</v>
      </c>
      <c r="M9">
        <f>Unknown!R9/0.0546</f>
        <v>1188.6446886446886</v>
      </c>
      <c r="N9">
        <f>Unknown!S9/0.16</f>
        <v>1790.6875</v>
      </c>
      <c r="O9">
        <f>Unknown!Z9/0.0074</f>
        <v>18251.35135135135</v>
      </c>
      <c r="P9">
        <f>Unknown!U9/0.161</f>
        <v>3607.3913043478256</v>
      </c>
      <c r="Q9">
        <f>Unknown!V9/0.0246</f>
        <v>4690.2439024390242</v>
      </c>
      <c r="R9">
        <f>Unknown!W9/0.103</f>
        <v>142105.14563106798</v>
      </c>
      <c r="S9">
        <f>Unknown!H9/0.24</f>
        <v>4.854166666666667</v>
      </c>
      <c r="T9">
        <f>Unknown!X9/0.0136</f>
        <v>31.911764705882355</v>
      </c>
      <c r="U9">
        <f>Unknown!E9/440</f>
        <v>6.6090909090909089E-2</v>
      </c>
      <c r="V9">
        <f>Unknown!C9/360.061866666666</f>
        <v>0.96552851658085603</v>
      </c>
    </row>
    <row r="10" spans="1:22" x14ac:dyDescent="0.35">
      <c r="A10" t="s">
        <v>32</v>
      </c>
      <c r="B10" t="s">
        <v>40</v>
      </c>
      <c r="C10">
        <f>Unknown!I10/0.237</f>
        <v>1.5400843881856541</v>
      </c>
      <c r="D10">
        <f>Unknown!J10/0.613</f>
        <v>32.071778140293638</v>
      </c>
      <c r="E10">
        <f>Unknown!K10/0.0928</f>
        <v>5.1939655172413799</v>
      </c>
      <c r="F10">
        <f>Unknown!L10/0.457</f>
        <v>10.787746170678336</v>
      </c>
      <c r="G10">
        <f>Unknown!M10/0.148</f>
        <v>45.067567567567572</v>
      </c>
      <c r="H10">
        <f>Unknown!N10/0.0563</f>
        <v>26.642984014209588</v>
      </c>
      <c r="I10">
        <f>Unknown!O10/0.199</f>
        <v>179.74874371859298</v>
      </c>
      <c r="J10">
        <f>Unknown!Y10/0.0294</f>
        <v>9102.7210884353753</v>
      </c>
      <c r="K10">
        <f>Unknown!Q10/0.246</f>
        <v>679.63414634146341</v>
      </c>
      <c r="L10">
        <f>Unknown!F10/0.630666666666666</f>
        <v>3426.4217758985233</v>
      </c>
      <c r="M10">
        <f>Unknown!R10/0.0546</f>
        <v>1269.96336996337</v>
      </c>
      <c r="N10">
        <f>Unknown!S10/0.16</f>
        <v>2103.875</v>
      </c>
      <c r="O10">
        <f>Unknown!Z10/0.0074</f>
        <v>63748.648648648646</v>
      </c>
      <c r="P10">
        <f>Unknown!U10/0.161</f>
        <v>4593.5403726708073</v>
      </c>
      <c r="Q10">
        <f>Unknown!V10/0.0246</f>
        <v>6449.5934959349588</v>
      </c>
      <c r="R10">
        <f>Unknown!W10/0.103</f>
        <v>186086.11650485438</v>
      </c>
      <c r="S10">
        <f>Unknown!H10/0.24</f>
        <v>44.583333333333329</v>
      </c>
      <c r="T10">
        <f>Unknown!X10/0.0136</f>
        <v>88.235294117647058</v>
      </c>
      <c r="U10">
        <f>Unknown!E10/440</f>
        <v>2.3954545454545454E-2</v>
      </c>
      <c r="V10">
        <f>Unknown!C10/360.061866666666</f>
        <v>0.95194751716742187</v>
      </c>
    </row>
    <row r="11" spans="1:22" x14ac:dyDescent="0.35">
      <c r="A11" t="s">
        <v>32</v>
      </c>
      <c r="B11" t="s">
        <v>41</v>
      </c>
      <c r="C11">
        <f>Unknown!I11/0.237</f>
        <v>5.4303797468354427</v>
      </c>
      <c r="D11">
        <f>Unknown!J11/0.613</f>
        <v>118.38499184339314</v>
      </c>
      <c r="E11">
        <f>Unknown!K11/0.0928</f>
        <v>9.0086206896551726</v>
      </c>
      <c r="F11">
        <f>Unknown!L11/0.457</f>
        <v>13.413566739606127</v>
      </c>
      <c r="G11">
        <f>Unknown!M11/0.148</f>
        <v>35.337837837837846</v>
      </c>
      <c r="H11">
        <f>Unknown!N11/0.0563</f>
        <v>46.891651865008882</v>
      </c>
      <c r="I11">
        <f>Unknown!O11/0.199</f>
        <v>137.1859296482412</v>
      </c>
      <c r="J11">
        <f>Unknown!Y11/0.0294</f>
        <v>20766.326530612245</v>
      </c>
      <c r="K11">
        <f>Unknown!Q11/0.246</f>
        <v>519.14634146341461</v>
      </c>
      <c r="L11">
        <f>Unknown!F11/0.630666666666666</f>
        <v>3094.7410147991573</v>
      </c>
      <c r="M11">
        <f>Unknown!R11/0.0546</f>
        <v>1023.6263736263736</v>
      </c>
      <c r="N11">
        <f>Unknown!S11/0.16</f>
        <v>1882.4375</v>
      </c>
      <c r="O11">
        <f>Unknown!Z11/0.0074</f>
        <v>137572.97297297296</v>
      </c>
      <c r="P11">
        <f>Unknown!U11/0.161</f>
        <v>5039.4409937888195</v>
      </c>
      <c r="Q11">
        <f>Unknown!V11/0.0246</f>
        <v>7862.6016260162596</v>
      </c>
      <c r="R11">
        <f>Unknown!W11/0.103</f>
        <v>176598.54368932042</v>
      </c>
      <c r="S11">
        <f>Unknown!H11/0.24</f>
        <v>46</v>
      </c>
      <c r="T11">
        <f>Unknown!X11/0.0136</f>
        <v>128.30882352941177</v>
      </c>
      <c r="U11">
        <f>Unknown!E11/440</f>
        <v>1.7977272727272727E-2</v>
      </c>
      <c r="V11">
        <f>Unknown!C11/360.061866666666</f>
        <v>0.47533497947019565</v>
      </c>
    </row>
    <row r="12" spans="1:22" x14ac:dyDescent="0.35">
      <c r="A12" t="s">
        <v>32</v>
      </c>
      <c r="B12" t="s">
        <v>45</v>
      </c>
      <c r="C12">
        <f>Unknown!I12/0.237</f>
        <v>1.4936708860759493</v>
      </c>
      <c r="D12">
        <f>Unknown!J12/0.613</f>
        <v>13.050570962479609</v>
      </c>
      <c r="E12">
        <f>Unknown!K12/0.0928</f>
        <v>5.5603448275862073</v>
      </c>
      <c r="F12">
        <f>Unknown!L12/0.457</f>
        <v>16.08315098468271</v>
      </c>
      <c r="G12">
        <f>Unknown!M12/0.148</f>
        <v>70.067567567567565</v>
      </c>
      <c r="H12">
        <f>Unknown!N12/0.0563</f>
        <v>17.886323268206038</v>
      </c>
      <c r="I12">
        <f>Unknown!O12/0.199</f>
        <v>214.62311557788945</v>
      </c>
      <c r="J12">
        <f>Unknown!Y12/0.0294</f>
        <v>2767.687074829932</v>
      </c>
      <c r="K12">
        <f>Unknown!Q12/0.246</f>
        <v>579.59349593495938</v>
      </c>
      <c r="L12">
        <f>Unknown!F12/0.630666666666666</f>
        <v>2367.8752642706154</v>
      </c>
      <c r="M12">
        <f>Unknown!R12/0.0546</f>
        <v>928.20512820512818</v>
      </c>
      <c r="N12">
        <f>Unknown!S12/0.16</f>
        <v>1375.625</v>
      </c>
      <c r="O12">
        <f>Unknown!Z12/0.0074</f>
        <v>21427.027027027027</v>
      </c>
      <c r="P12">
        <f>Unknown!U12/0.161</f>
        <v>2438.5093167701866</v>
      </c>
      <c r="Q12">
        <f>Unknown!V12/0.0246</f>
        <v>2850</v>
      </c>
      <c r="R12">
        <f>Unknown!W12/0.103</f>
        <v>88864.077669902923</v>
      </c>
      <c r="S12">
        <f>Unknown!H12/0.24</f>
        <v>14.958333333333334</v>
      </c>
      <c r="T12">
        <f>Unknown!X12/0.0136</f>
        <v>42.720588235294116</v>
      </c>
      <c r="U12">
        <f>Unknown!E12/440</f>
        <v>2.202272727272727E-2</v>
      </c>
      <c r="V12">
        <f>Unknown!C12/360.061866666666</f>
        <v>0.31602902316046488</v>
      </c>
    </row>
    <row r="13" spans="1:22" x14ac:dyDescent="0.35">
      <c r="A13" t="s">
        <v>32</v>
      </c>
      <c r="B13" t="s">
        <v>46</v>
      </c>
      <c r="C13">
        <f>Unknown!I13/0.237</f>
        <v>22.194092827004219</v>
      </c>
      <c r="D13">
        <f>Unknown!J13/0.613</f>
        <v>216.78629690048939</v>
      </c>
      <c r="E13">
        <f>Unknown!K13/0.0928</f>
        <v>52.58620689655173</v>
      </c>
      <c r="F13">
        <f>Unknown!L13/0.457</f>
        <v>65.207877461706786</v>
      </c>
      <c r="G13">
        <f>Unknown!M13/0.148</f>
        <v>110.06756756756756</v>
      </c>
      <c r="H13">
        <f>Unknown!N13/0.0563</f>
        <v>88.277087033747776</v>
      </c>
      <c r="I13">
        <f>Unknown!O13/0.199</f>
        <v>209.4472361809045</v>
      </c>
      <c r="J13">
        <f>Unknown!Y13/0.0294</f>
        <v>19967.34693877551</v>
      </c>
      <c r="K13">
        <f>Unknown!Q13/0.246</f>
        <v>599.30894308943095</v>
      </c>
      <c r="L13">
        <f>Unknown!F13/0.630666666666666</f>
        <v>3668.1183932346762</v>
      </c>
      <c r="M13">
        <f>Unknown!R13/0.0546</f>
        <v>1156.2271062271061</v>
      </c>
      <c r="N13">
        <f>Unknown!S13/0.16</f>
        <v>2193.75</v>
      </c>
      <c r="O13">
        <f>Unknown!Z13/0.0074</f>
        <v>84710.810810810814</v>
      </c>
      <c r="P13">
        <f>Unknown!U13/0.161</f>
        <v>6172.0496894409935</v>
      </c>
      <c r="Q13">
        <f>Unknown!V13/0.0246</f>
        <v>9397.1544715447144</v>
      </c>
      <c r="R13">
        <f>Unknown!W13/0.103</f>
        <v>97746.310679611663</v>
      </c>
      <c r="S13">
        <f>Unknown!H13/0.24</f>
        <v>219.12500000000003</v>
      </c>
      <c r="T13">
        <f>Unknown!X13/0.0136</f>
        <v>160.29411764705884</v>
      </c>
      <c r="U13">
        <f>Unknown!E13/440</f>
        <v>5.1772727272727276E-2</v>
      </c>
      <c r="V13">
        <f>Unknown!C13/360.061866666666</f>
        <v>0.12425642408119518</v>
      </c>
    </row>
    <row r="14" spans="1:22" x14ac:dyDescent="0.35">
      <c r="A14" t="s">
        <v>32</v>
      </c>
      <c r="B14" t="s">
        <v>47</v>
      </c>
      <c r="C14">
        <f>Unknown!I14/0.237</f>
        <v>1.6666666666666667</v>
      </c>
      <c r="D14">
        <f>Unknown!J14/0.613</f>
        <v>61.973898858075046</v>
      </c>
      <c r="E14">
        <f>Unknown!K14/0.0928</f>
        <v>2.3383620689655173</v>
      </c>
      <c r="F14">
        <f>Unknown!L14/0.457</f>
        <v>3.3260393873085339</v>
      </c>
      <c r="G14">
        <f>Unknown!M14/0.148</f>
        <v>11.486486486486486</v>
      </c>
      <c r="H14">
        <f>Unknown!N14/0.0563</f>
        <v>8.9342806394316163</v>
      </c>
      <c r="I14">
        <f>Unknown!O14/0.199</f>
        <v>28.994974874371856</v>
      </c>
      <c r="J14">
        <f>Unknown!Y14/0.0294</f>
        <v>6113.6054421768713</v>
      </c>
      <c r="K14">
        <f>Unknown!Q14/0.246</f>
        <v>125.32520325203251</v>
      </c>
      <c r="L14">
        <f>Unknown!F14/0.630666666666666</f>
        <v>935.88266384778103</v>
      </c>
      <c r="M14">
        <f>Unknown!R14/0.0546</f>
        <v>273.44322344322342</v>
      </c>
      <c r="N14">
        <f>Unknown!S14/0.16</f>
        <v>583.625</v>
      </c>
      <c r="O14">
        <f>Unknown!Z14/0.0074</f>
        <v>47132.432432432426</v>
      </c>
      <c r="P14">
        <f>Unknown!U14/0.161</f>
        <v>1865.5279503105592</v>
      </c>
      <c r="Q14">
        <f>Unknown!V14/0.0246</f>
        <v>2968.292682926829</v>
      </c>
      <c r="R14">
        <f>Unknown!W14/0.103</f>
        <v>110088.64077669903</v>
      </c>
      <c r="S14">
        <f>Unknown!H14/0.24</f>
        <v>14.333333333333334</v>
      </c>
      <c r="T14">
        <f>Unknown!X14/0.0136</f>
        <v>22.352941176470591</v>
      </c>
      <c r="U14">
        <f>Unknown!E14/440</f>
        <v>9.3863636363636354E-3</v>
      </c>
      <c r="V14">
        <f>Unknown!C14/360.061866666666</f>
        <v>8.976235195136853E-2</v>
      </c>
    </row>
    <row r="15" spans="1:22" x14ac:dyDescent="0.35">
      <c r="A15" t="s">
        <v>32</v>
      </c>
      <c r="B15" t="s">
        <v>48</v>
      </c>
      <c r="C15">
        <f>Unknown!I15/0.237</f>
        <v>7.763713080168777E-2</v>
      </c>
      <c r="D15">
        <f>Unknown!J15/0.613</f>
        <v>9.8858075040783024</v>
      </c>
      <c r="E15">
        <f>Unknown!K15/0.0928</f>
        <v>0.83943965517241381</v>
      </c>
      <c r="F15">
        <f>Unknown!L15/0.457</f>
        <v>2.7439824945295404</v>
      </c>
      <c r="G15">
        <f>Unknown!M15/0.148</f>
        <v>16.824324324324326</v>
      </c>
      <c r="H15">
        <f>Unknown!N15/0.0563</f>
        <v>3.2326820603907636</v>
      </c>
      <c r="I15">
        <f>Unknown!O15/0.199</f>
        <v>75.577889447236174</v>
      </c>
      <c r="J15">
        <f>Unknown!Y15/0.0294</f>
        <v>1812.9251700680272</v>
      </c>
      <c r="K15">
        <f>Unknown!Q15/0.246</f>
        <v>244.7560975609756</v>
      </c>
      <c r="L15">
        <f>Unknown!F15/0.630666666666666</f>
        <v>1070.1057082452442</v>
      </c>
      <c r="M15">
        <f>Unknown!R15/0.0546</f>
        <v>414.28571428571428</v>
      </c>
      <c r="N15">
        <f>Unknown!S15/0.16</f>
        <v>632.8125</v>
      </c>
      <c r="O15">
        <f>Unknown!Z15/0.0074</f>
        <v>8770.27027027027</v>
      </c>
      <c r="P15">
        <f>Unknown!U15/0.161</f>
        <v>1138.0745341614906</v>
      </c>
      <c r="Q15">
        <f>Unknown!V15/0.0246</f>
        <v>1436.9918699186992</v>
      </c>
      <c r="R15">
        <f>Unknown!W15/0.103</f>
        <v>103300.48543689321</v>
      </c>
      <c r="S15">
        <f>Unknown!H15/0.24</f>
        <v>11.5</v>
      </c>
      <c r="T15">
        <f>Unknown!X15/0.0136</f>
        <v>63.382352941176471</v>
      </c>
      <c r="U15">
        <f>Unknown!E15/440</f>
        <v>3.3613636363636359E-2</v>
      </c>
      <c r="V15">
        <f>Unknown!C15/360.061866666666</f>
        <v>0.43425870517066784</v>
      </c>
    </row>
    <row r="16" spans="1:22" x14ac:dyDescent="0.35">
      <c r="A16" t="s">
        <v>32</v>
      </c>
      <c r="B16" t="s">
        <v>49</v>
      </c>
      <c r="C16">
        <f>Unknown!I16/0.237</f>
        <v>8.1434599156118156E-2</v>
      </c>
      <c r="D16">
        <f>Unknown!J16/0.613</f>
        <v>14.828711256117455</v>
      </c>
      <c r="E16">
        <f>Unknown!K16/0.0928</f>
        <v>1.0129310344827587</v>
      </c>
      <c r="F16">
        <f>Unknown!L16/0.457</f>
        <v>2.4507658643326042</v>
      </c>
      <c r="G16">
        <f>Unknown!M16/0.148</f>
        <v>16.891891891891891</v>
      </c>
      <c r="H16">
        <f>Unknown!N16/0.0563</f>
        <v>2.4511545293072823</v>
      </c>
      <c r="I16">
        <f>Unknown!O16/0.199</f>
        <v>66.231155778894461</v>
      </c>
      <c r="J16">
        <f>Unknown!Y16/0.0294</f>
        <v>2302.0408163265311</v>
      </c>
      <c r="K16">
        <f>Unknown!Q16/0.246</f>
        <v>248.98373983739839</v>
      </c>
      <c r="L16">
        <f>Unknown!F16/0.630666666666666</f>
        <v>1132.3890063424958</v>
      </c>
      <c r="M16">
        <f>Unknown!R16/0.0546</f>
        <v>423.62637362637361</v>
      </c>
      <c r="N16">
        <f>Unknown!S16/0.16</f>
        <v>687.25</v>
      </c>
      <c r="O16">
        <f>Unknown!Z16/0.0074</f>
        <v>19858.108108108107</v>
      </c>
      <c r="P16">
        <f>Unknown!U16/0.161</f>
        <v>1409.1925465838508</v>
      </c>
      <c r="Q16">
        <f>Unknown!V16/0.0246</f>
        <v>1758.5365853658536</v>
      </c>
      <c r="R16">
        <f>Unknown!W16/0.103</f>
        <v>98210.582524271857</v>
      </c>
      <c r="S16">
        <f>Unknown!H16/0.24</f>
        <v>20.583333333333336</v>
      </c>
      <c r="T16">
        <f>Unknown!X16/0.0136</f>
        <v>128.08823529411765</v>
      </c>
      <c r="U16">
        <f>Unknown!E16/440</f>
        <v>3.9363636363636365E-2</v>
      </c>
      <c r="V16">
        <f>Unknown!C16/360.061866666666</f>
        <v>0.4385357479307268</v>
      </c>
    </row>
    <row r="17" spans="1:22" x14ac:dyDescent="0.35">
      <c r="A17" t="s">
        <v>32</v>
      </c>
      <c r="B17" t="s">
        <v>50</v>
      </c>
      <c r="C17">
        <f>Unknown!I17/0.237</f>
        <v>733152.86919831228</v>
      </c>
      <c r="D17">
        <f>Unknown!J17/0.613</f>
        <v>1009478.189233279</v>
      </c>
      <c r="E17">
        <f>Unknown!K17/0.0928</f>
        <v>1051280.4956896552</v>
      </c>
      <c r="F17">
        <f>Unknown!L17/0.457</f>
        <v>985456.91466083145</v>
      </c>
      <c r="G17">
        <f>Unknown!M17/0.148</f>
        <v>671817.29729729739</v>
      </c>
      <c r="H17">
        <f>Unknown!N17/0.0563</f>
        <v>327236.41207815276</v>
      </c>
      <c r="I17">
        <f>Unknown!O17/0.199</f>
        <v>424208.24120603013</v>
      </c>
      <c r="J17">
        <f>Unknown!Y17/0.0294</f>
        <v>626716.66666666674</v>
      </c>
      <c r="K17">
        <f>Unknown!Q17/0.246</f>
        <v>310998.49593495938</v>
      </c>
      <c r="L17">
        <f>Unknown!F17/0.630666666666666</f>
        <v>571302.39957716758</v>
      </c>
      <c r="M17">
        <f>Unknown!R17/0.0546</f>
        <v>266702.19780219777</v>
      </c>
      <c r="N17">
        <f>Unknown!S17/0.16</f>
        <v>235485.18749999997</v>
      </c>
      <c r="O17">
        <f>Unknown!Z17/0.0074</f>
        <v>300045.94594594598</v>
      </c>
      <c r="P17">
        <f>Unknown!U17/0.161</f>
        <v>174010.49689440994</v>
      </c>
      <c r="Q17">
        <f>Unknown!V17/0.0246</f>
        <v>130548.78048780488</v>
      </c>
      <c r="R17">
        <f>Unknown!W17/0.103</f>
        <v>179134.07766990294</v>
      </c>
      <c r="S17">
        <f>Unknown!H17/0.24</f>
        <v>679421.75</v>
      </c>
      <c r="T17">
        <f>Unknown!X17/0.0136</f>
        <v>956680.14705882361</v>
      </c>
      <c r="U17">
        <f>Unknown!E17/440</f>
        <v>0</v>
      </c>
      <c r="V17">
        <f>Unknown!C17/360.061866666666</f>
        <v>101.53477328340631</v>
      </c>
    </row>
    <row r="18" spans="1:22" x14ac:dyDescent="0.35">
      <c r="A18" t="s">
        <v>32</v>
      </c>
      <c r="B18" t="s">
        <v>51</v>
      </c>
      <c r="C18">
        <f>Unknown!I18/0.237</f>
        <v>2.0253164556962027</v>
      </c>
      <c r="D18">
        <f>Unknown!J18/0.613</f>
        <v>28.221859706362157</v>
      </c>
      <c r="E18">
        <f>Unknown!K18/0.0928</f>
        <v>3.0495689655172411</v>
      </c>
      <c r="F18">
        <f>Unknown!L18/0.457</f>
        <v>8.8402625820568925</v>
      </c>
      <c r="G18">
        <f>Unknown!M18/0.148</f>
        <v>44.594594594594597</v>
      </c>
      <c r="H18">
        <f>Unknown!N18/0.0563</f>
        <v>17.81527531083481</v>
      </c>
      <c r="I18">
        <f>Unknown!O18/0.199</f>
        <v>158.79396984924622</v>
      </c>
      <c r="J18">
        <f>Unknown!Y18/0.0294</f>
        <v>2493.8775510204082</v>
      </c>
      <c r="K18">
        <f>Unknown!Q18/0.246</f>
        <v>476.3821138211382</v>
      </c>
      <c r="L18">
        <f>Unknown!F18/0.630666666666666</f>
        <v>2018.070824524315</v>
      </c>
      <c r="M18">
        <f>Unknown!R18/0.0546</f>
        <v>797.61904761904748</v>
      </c>
      <c r="N18">
        <f>Unknown!S18/0.16</f>
        <v>1180.625</v>
      </c>
      <c r="O18">
        <f>Unknown!Z18/0.0074</f>
        <v>17789.189189189186</v>
      </c>
      <c r="P18">
        <f>Unknown!U18/0.161</f>
        <v>2000</v>
      </c>
      <c r="Q18">
        <f>Unknown!V18/0.0246</f>
        <v>2452.439024390244</v>
      </c>
      <c r="R18">
        <f>Unknown!W18/0.103</f>
        <v>84697.961165048546</v>
      </c>
      <c r="S18">
        <f>Unknown!H18/0.24</f>
        <v>18.416666666666668</v>
      </c>
      <c r="T18">
        <f>Unknown!X18/0.0136</f>
        <v>114.11764705882354</v>
      </c>
      <c r="U18">
        <f>Unknown!E18/440</f>
        <v>1.4704545454545455E-2</v>
      </c>
      <c r="V18">
        <f>Unknown!C18/360.061866666666</f>
        <v>0.74173364281101462</v>
      </c>
    </row>
    <row r="19" spans="1:22" x14ac:dyDescent="0.35">
      <c r="A19" t="s">
        <v>32</v>
      </c>
      <c r="B19" t="s">
        <v>52</v>
      </c>
      <c r="C19">
        <f>Unknown!I19/0.237</f>
        <v>0.99578059071729963</v>
      </c>
      <c r="D19">
        <f>Unknown!J19/0.613</f>
        <v>23.034257748776508</v>
      </c>
      <c r="E19">
        <f>Unknown!K19/0.0928</f>
        <v>1.1045258620689655</v>
      </c>
      <c r="F19">
        <f>Unknown!L19/0.457</f>
        <v>3.3085339168490151</v>
      </c>
      <c r="G19">
        <f>Unknown!M19/0.148</f>
        <v>21.013513513513512</v>
      </c>
      <c r="H19">
        <f>Unknown!N19/0.0563</f>
        <v>7.8685612788632326</v>
      </c>
      <c r="I19">
        <f>Unknown!O19/0.199</f>
        <v>84.120603015075361</v>
      </c>
      <c r="J19">
        <f>Unknown!Y19/0.0294</f>
        <v>1768.7074829931973</v>
      </c>
      <c r="K19">
        <f>Unknown!Q19/0.246</f>
        <v>291.30081300813009</v>
      </c>
      <c r="L19">
        <f>Unknown!F19/0.630666666666666</f>
        <v>1282.928118393236</v>
      </c>
      <c r="M19">
        <f>Unknown!R19/0.0546</f>
        <v>497.80219780219778</v>
      </c>
      <c r="N19">
        <f>Unknown!S19/0.16</f>
        <v>779.625</v>
      </c>
      <c r="O19">
        <f>Unknown!Z19/0.0074</f>
        <v>25810.81081081081</v>
      </c>
      <c r="P19">
        <f>Unknown!U19/0.161</f>
        <v>1429.1925465838508</v>
      </c>
      <c r="Q19">
        <f>Unknown!V19/0.0246</f>
        <v>1787.8048780487804</v>
      </c>
      <c r="R19">
        <f>Unknown!W19/0.103</f>
        <v>96781.359223300969</v>
      </c>
      <c r="S19">
        <f>Unknown!H19/0.24</f>
        <v>21.958333333333332</v>
      </c>
      <c r="T19">
        <f>Unknown!X19/0.0136</f>
        <v>153.82352941176472</v>
      </c>
      <c r="U19">
        <f>Unknown!E19/440</f>
        <v>1.525E-2</v>
      </c>
      <c r="V19">
        <f>Unknown!C19/360.061866666666</f>
        <v>0.56207007388360031</v>
      </c>
    </row>
    <row r="20" spans="1:22" x14ac:dyDescent="0.35">
      <c r="A20" t="s">
        <v>32</v>
      </c>
      <c r="B20" t="s">
        <v>53</v>
      </c>
      <c r="C20">
        <f>Unknown!I20/0.237</f>
        <v>18.565400843881857</v>
      </c>
      <c r="D20">
        <f>Unknown!J20/0.613</f>
        <v>81.696574225122347</v>
      </c>
      <c r="E20">
        <f>Unknown!K20/0.0928</f>
        <v>15.129310344827587</v>
      </c>
      <c r="F20">
        <f>Unknown!L20/0.457</f>
        <v>16.805251641137854</v>
      </c>
      <c r="G20">
        <f>Unknown!M20/0.148</f>
        <v>36.148648648648646</v>
      </c>
      <c r="H20">
        <f>Unknown!N20/0.0563</f>
        <v>42.770870337477795</v>
      </c>
      <c r="I20">
        <f>Unknown!O20/0.199</f>
        <v>117.33668341708542</v>
      </c>
      <c r="J20">
        <f>Unknown!Y20/0.0294</f>
        <v>6873.4693877551026</v>
      </c>
      <c r="K20">
        <f>Unknown!Q20/0.246</f>
        <v>371.58536585365852</v>
      </c>
      <c r="L20">
        <f>Unknown!F20/0.630666666666666</f>
        <v>1822.6427061310801</v>
      </c>
      <c r="M20">
        <f>Unknown!R20/0.0546</f>
        <v>635.8974358974358</v>
      </c>
      <c r="N20">
        <f>Unknown!S20/0.16</f>
        <v>1034.375</v>
      </c>
      <c r="O20">
        <f>Unknown!Z20/0.0074</f>
        <v>35306.756756756753</v>
      </c>
      <c r="P20">
        <f>Unknown!U20/0.161</f>
        <v>2299.9378881987577</v>
      </c>
      <c r="Q20">
        <f>Unknown!V20/0.0246</f>
        <v>3184.9593495934955</v>
      </c>
      <c r="R20">
        <f>Unknown!W20/0.103</f>
        <v>87771.456310679612</v>
      </c>
      <c r="S20">
        <f>Unknown!H20/0.24</f>
        <v>18.333333333333336</v>
      </c>
      <c r="T20">
        <f>Unknown!X20/0.0136</f>
        <v>63.161764705882355</v>
      </c>
      <c r="U20">
        <f>Unknown!E20/440</f>
        <v>1.8568181818181817E-2</v>
      </c>
      <c r="V20">
        <f>Unknown!C20/360.061866666666</f>
        <v>1.2661712950070825</v>
      </c>
    </row>
    <row r="21" spans="1:22" x14ac:dyDescent="0.35">
      <c r="A21" t="s">
        <v>32</v>
      </c>
      <c r="B21" t="s">
        <v>54</v>
      </c>
      <c r="C21">
        <f>Unknown!I21/0.237</f>
        <v>7.9324894514767944E-2</v>
      </c>
      <c r="D21">
        <f>Unknown!J21/0.613</f>
        <v>24.208809135399672</v>
      </c>
      <c r="E21">
        <f>Unknown!K21/0.0928</f>
        <v>0.92780172413793105</v>
      </c>
      <c r="F21">
        <f>Unknown!L21/0.457</f>
        <v>3.7133479212253828</v>
      </c>
      <c r="G21">
        <f>Unknown!M21/0.148</f>
        <v>24.054054054054056</v>
      </c>
      <c r="H21">
        <f>Unknown!N21/0.0563</f>
        <v>13.872113676731793</v>
      </c>
      <c r="I21">
        <f>Unknown!O21/0.199</f>
        <v>99.2964824120603</v>
      </c>
      <c r="J21">
        <f>Unknown!Y21/0.0294</f>
        <v>6498.9795918367345</v>
      </c>
      <c r="K21">
        <f>Unknown!Q21/0.246</f>
        <v>398.2520325203252</v>
      </c>
      <c r="L21">
        <f>Unknown!F21/0.630666666666666</f>
        <v>2055.6183932346744</v>
      </c>
      <c r="M21">
        <f>Unknown!R21/0.0546</f>
        <v>735.71428571428567</v>
      </c>
      <c r="N21">
        <f>Unknown!S21/0.16</f>
        <v>1255.375</v>
      </c>
      <c r="O21">
        <f>Unknown!Z21/0.0074</f>
        <v>70994.5945945946</v>
      </c>
      <c r="P21">
        <f>Unknown!U21/0.161</f>
        <v>2706.8322981366459</v>
      </c>
      <c r="Q21">
        <f>Unknown!V21/0.0246</f>
        <v>3713.4146341463411</v>
      </c>
      <c r="R21">
        <f>Unknown!W21/0.103</f>
        <v>91590.970873786428</v>
      </c>
      <c r="S21">
        <f>Unknown!H21/0.24</f>
        <v>17</v>
      </c>
      <c r="T21">
        <f>Unknown!X21/0.0136</f>
        <v>103.01470588235294</v>
      </c>
      <c r="U21">
        <f>Unknown!E21/440</f>
        <v>1.6363636363636365E-2</v>
      </c>
      <c r="V21">
        <f>Unknown!C21/360.061866666666</f>
        <v>0.55090532589955021</v>
      </c>
    </row>
    <row r="22" spans="1:22" x14ac:dyDescent="0.35">
      <c r="A22" t="s">
        <v>32</v>
      </c>
      <c r="B22" t="s">
        <v>55</v>
      </c>
      <c r="C22">
        <f>Unknown!I22/0.237</f>
        <v>44.430379746835442</v>
      </c>
      <c r="D22">
        <f>Unknown!J22/0.613</f>
        <v>73.295269168026095</v>
      </c>
      <c r="E22">
        <f>Unknown!K22/0.0928</f>
        <v>35.452586206896555</v>
      </c>
      <c r="F22">
        <f>Unknown!L22/0.457</f>
        <v>37.724288840262574</v>
      </c>
      <c r="G22">
        <f>Unknown!M22/0.148</f>
        <v>74.256756756756758</v>
      </c>
      <c r="H22">
        <f>Unknown!N22/0.0563</f>
        <v>44.085257548845469</v>
      </c>
      <c r="I22">
        <f>Unknown!O22/0.199</f>
        <v>179.2462311557789</v>
      </c>
      <c r="J22">
        <f>Unknown!Y22/0.0294</f>
        <v>6289.4557823129253</v>
      </c>
      <c r="K22">
        <f>Unknown!Q22/0.246</f>
        <v>426.7479674796748</v>
      </c>
      <c r="L22">
        <f>Unknown!F22/0.630666666666666</f>
        <v>1688.0073995771686</v>
      </c>
      <c r="M22">
        <f>Unknown!R22/0.0546</f>
        <v>649.084249084249</v>
      </c>
      <c r="N22">
        <f>Unknown!S22/0.16</f>
        <v>939.56250000000011</v>
      </c>
      <c r="O22">
        <f>Unknown!Z22/0.0074</f>
        <v>24455.405405405403</v>
      </c>
      <c r="P22">
        <f>Unknown!U22/0.161</f>
        <v>1616.7080745341616</v>
      </c>
      <c r="Q22">
        <f>Unknown!V22/0.0246</f>
        <v>1995.9349593495936</v>
      </c>
      <c r="R22">
        <f>Unknown!W22/0.103</f>
        <v>96220.87378640777</v>
      </c>
      <c r="S22">
        <f>Unknown!H22/0.24</f>
        <v>103.08333333333333</v>
      </c>
      <c r="T22">
        <f>Unknown!X22/0.0136</f>
        <v>130.36764705882354</v>
      </c>
      <c r="U22">
        <f>Unknown!E22/440</f>
        <v>13.870772727272728</v>
      </c>
      <c r="V22">
        <f>Unknown!C22/360.061866666666</f>
        <v>0.52224358480616762</v>
      </c>
    </row>
    <row r="23" spans="1:22" x14ac:dyDescent="0.35">
      <c r="A23" t="s">
        <v>32</v>
      </c>
      <c r="B23" t="s">
        <v>56</v>
      </c>
      <c r="C23">
        <f>Unknown!I23/0.237</f>
        <v>33.333333333333336</v>
      </c>
      <c r="D23">
        <f>Unknown!J23/0.613</f>
        <v>76.199021207177822</v>
      </c>
      <c r="E23">
        <f>Unknown!K23/0.0928</f>
        <v>39.762931034482762</v>
      </c>
      <c r="F23">
        <f>Unknown!L23/0.457</f>
        <v>44.923413566739605</v>
      </c>
      <c r="G23">
        <f>Unknown!M23/0.148</f>
        <v>61.216216216216225</v>
      </c>
      <c r="H23">
        <f>Unknown!N23/0.0563</f>
        <v>51.154529307282409</v>
      </c>
      <c r="I23">
        <f>Unknown!O23/0.199</f>
        <v>98.844221105527637</v>
      </c>
      <c r="J23">
        <f>Unknown!Y23/0.0294</f>
        <v>8303.4013605442178</v>
      </c>
      <c r="K23">
        <f>Unknown!Q23/0.246</f>
        <v>245.9349593495935</v>
      </c>
      <c r="L23">
        <f>Unknown!F23/0.630666666666666</f>
        <v>1104.4820295983097</v>
      </c>
      <c r="M23">
        <f>Unknown!R23/0.0546</f>
        <v>403.66300366300362</v>
      </c>
      <c r="N23">
        <f>Unknown!S23/0.16</f>
        <v>637.375</v>
      </c>
      <c r="O23">
        <f>Unknown!Z23/0.0074</f>
        <v>45198.648648648654</v>
      </c>
      <c r="P23">
        <f>Unknown!U23/0.161</f>
        <v>1301.9254658385094</v>
      </c>
      <c r="Q23">
        <f>Unknown!V23/0.0246</f>
        <v>1682.520325203252</v>
      </c>
      <c r="R23">
        <f>Unknown!W23/0.103</f>
        <v>114913.49514563108</v>
      </c>
      <c r="S23">
        <f>Unknown!H23/0.24</f>
        <v>56.041666666666664</v>
      </c>
      <c r="T23">
        <f>Unknown!X23/0.0136</f>
        <v>151.83823529411765</v>
      </c>
      <c r="U23">
        <f>Unknown!E23/440</f>
        <v>3.9090909090909086E-2</v>
      </c>
      <c r="V23">
        <f>Unknown!C23/360.061866666666</f>
        <v>0.35038423026561427</v>
      </c>
    </row>
    <row r="24" spans="1:22" x14ac:dyDescent="0.35">
      <c r="A24" t="s">
        <v>32</v>
      </c>
      <c r="B24" t="s">
        <v>57</v>
      </c>
      <c r="C24">
        <f>Unknown!I24/0.237</f>
        <v>2.1223628691983123</v>
      </c>
      <c r="D24">
        <f>Unknown!J24/0.613</f>
        <v>14.257748776508972</v>
      </c>
      <c r="E24">
        <f>Unknown!K24/0.0928</f>
        <v>5.5711206896551726</v>
      </c>
      <c r="F24">
        <f>Unknown!L24/0.457</f>
        <v>7.3085339168490151</v>
      </c>
      <c r="G24">
        <f>Unknown!M24/0.148</f>
        <v>16.351351351351351</v>
      </c>
      <c r="H24">
        <f>Unknown!N24/0.0563</f>
        <v>12.433392539964474</v>
      </c>
      <c r="I24">
        <f>Unknown!O24/0.199</f>
        <v>36.482412060301506</v>
      </c>
      <c r="J24">
        <f>Unknown!Y24/0.0294</f>
        <v>1844.5578231292516</v>
      </c>
      <c r="K24">
        <f>Unknown!Q24/0.246</f>
        <v>113.04878048780488</v>
      </c>
      <c r="L24">
        <f>Unknown!F24/0.630666666666666</f>
        <v>586.14164904862639</v>
      </c>
      <c r="M24">
        <f>Unknown!R24/0.0546</f>
        <v>205.86080586080587</v>
      </c>
      <c r="N24">
        <f>Unknown!S24/0.16</f>
        <v>364</v>
      </c>
      <c r="O24">
        <f>Unknown!Z24/0.0074</f>
        <v>22593.243243243243</v>
      </c>
      <c r="P24">
        <f>Unknown!U24/0.161</f>
        <v>972.73291925465844</v>
      </c>
      <c r="Q24">
        <f>Unknown!V24/0.0246</f>
        <v>1673.1707317073169</v>
      </c>
      <c r="R24">
        <f>Unknown!W24/0.103</f>
        <v>125797.66990291263</v>
      </c>
      <c r="S24">
        <f>Unknown!H24/0.24</f>
        <v>16.875</v>
      </c>
      <c r="T24">
        <f>Unknown!X24/0.0136</f>
        <v>43.014705882352942</v>
      </c>
      <c r="U24">
        <f>Unknown!E24/440</f>
        <v>2.1340909090909091E-2</v>
      </c>
      <c r="V24">
        <f>Unknown!C24/360.061866666666</f>
        <v>0.23807019830666182</v>
      </c>
    </row>
    <row r="25" spans="1:22" x14ac:dyDescent="0.35">
      <c r="A25" t="s">
        <v>32</v>
      </c>
      <c r="B25" t="s">
        <v>58</v>
      </c>
      <c r="C25">
        <f>Unknown!I25/0.237</f>
        <v>35.822784810126585</v>
      </c>
      <c r="D25">
        <f>Unknown!J25/0.613</f>
        <v>91.973898858075046</v>
      </c>
      <c r="E25">
        <f>Unknown!K25/0.0928</f>
        <v>93.642241379310349</v>
      </c>
      <c r="F25">
        <f>Unknown!L25/0.457</f>
        <v>102.73522975929978</v>
      </c>
      <c r="G25">
        <f>Unknown!M25/0.148</f>
        <v>137.02702702702703</v>
      </c>
      <c r="H25">
        <f>Unknown!N25/0.0563</f>
        <v>168.02841918294851</v>
      </c>
      <c r="I25">
        <f>Unknown!O25/0.199</f>
        <v>192.51256281407035</v>
      </c>
      <c r="J25">
        <f>Unknown!Y25/0.0294</f>
        <v>8825.5102040816346</v>
      </c>
      <c r="K25">
        <f>Unknown!Q25/0.246</f>
        <v>405.60975609756099</v>
      </c>
      <c r="L25">
        <f>Unknown!F25/0.630666666666666</f>
        <v>1668.8530655391137</v>
      </c>
      <c r="M25">
        <f>Unknown!R25/0.0546</f>
        <v>623.62637362637349</v>
      </c>
      <c r="N25">
        <f>Unknown!S25/0.16</f>
        <v>921.5</v>
      </c>
      <c r="O25">
        <f>Unknown!Z25/0.0074</f>
        <v>112510.81081081081</v>
      </c>
      <c r="P25">
        <f>Unknown!U25/0.161</f>
        <v>1839.6273291925465</v>
      </c>
      <c r="Q25">
        <f>Unknown!V25/0.0246</f>
        <v>2556.9105691056911</v>
      </c>
      <c r="R25">
        <f>Unknown!W25/0.103</f>
        <v>126357.18446601943</v>
      </c>
      <c r="S25">
        <f>Unknown!H25/0.24</f>
        <v>162.08333333333334</v>
      </c>
      <c r="T25">
        <f>Unknown!X25/0.0136</f>
        <v>327.20588235294122</v>
      </c>
      <c r="U25">
        <f>Unknown!E25/440</f>
        <v>0.14800000000000002</v>
      </c>
      <c r="V25">
        <f>Unknown!C25/360.061866666666</f>
        <v>0.35252275164564378</v>
      </c>
    </row>
    <row r="26" spans="1:22" x14ac:dyDescent="0.35">
      <c r="A26" t="s">
        <v>32</v>
      </c>
      <c r="B26" t="s">
        <v>62</v>
      </c>
      <c r="C26">
        <f>Unknown!I26/0.237</f>
        <v>110.21097046413503</v>
      </c>
      <c r="D26">
        <f>Unknown!J26/0.613</f>
        <v>141.51712887438825</v>
      </c>
      <c r="E26">
        <f>Unknown!K26/0.0928</f>
        <v>144.61206896551724</v>
      </c>
      <c r="F26">
        <f>Unknown!L26/0.457</f>
        <v>145.054704595186</v>
      </c>
      <c r="G26">
        <f>Unknown!M26/0.148</f>
        <v>134.93243243243242</v>
      </c>
      <c r="H26">
        <f>Unknown!N26/0.0563</f>
        <v>336.94493783303727</v>
      </c>
      <c r="I26">
        <f>Unknown!O26/0.199</f>
        <v>132.7638190954774</v>
      </c>
      <c r="J26">
        <f>Unknown!Y26/0.0294</f>
        <v>1828.9115646258506</v>
      </c>
      <c r="K26">
        <f>Unknown!Q26/0.246</f>
        <v>282.5609756097561</v>
      </c>
      <c r="L26">
        <f>Unknown!F26/0.630666666666666</f>
        <v>1281.3266384778026</v>
      </c>
      <c r="M26">
        <f>Unknown!R26/0.0546</f>
        <v>474.17582417582418</v>
      </c>
      <c r="N26">
        <f>Unknown!S26/0.16</f>
        <v>795.125</v>
      </c>
      <c r="O26">
        <f>Unknown!Z26/0.0074</f>
        <v>94943.24324324324</v>
      </c>
      <c r="P26">
        <f>Unknown!U26/0.161</f>
        <v>1992.4223602484469</v>
      </c>
      <c r="Q26">
        <f>Unknown!V26/0.0246</f>
        <v>2675.6097560975609</v>
      </c>
      <c r="R26">
        <f>Unknown!W26/0.103</f>
        <v>129442.62135922331</v>
      </c>
      <c r="S26">
        <f>Unknown!H26/0.24</f>
        <v>82.583333333333343</v>
      </c>
      <c r="T26">
        <f>Unknown!X26/0.0136</f>
        <v>200.07352941176472</v>
      </c>
      <c r="U26">
        <f>Unknown!E26/440</f>
        <v>6.4659090909090902E-2</v>
      </c>
      <c r="V26">
        <f>Unknown!C26/360.061866666666</f>
        <v>1.0011057359031652</v>
      </c>
    </row>
    <row r="27" spans="1:22" x14ac:dyDescent="0.35">
      <c r="A27" t="s">
        <v>32</v>
      </c>
      <c r="B27" t="s">
        <v>63</v>
      </c>
      <c r="C27">
        <f>Unknown!I27/0.237</f>
        <v>1.7932489451476794</v>
      </c>
      <c r="D27">
        <f>Unknown!J27/0.613</f>
        <v>28.597063621533444</v>
      </c>
      <c r="E27">
        <f>Unknown!K27/0.0928</f>
        <v>4.3426724137931041</v>
      </c>
      <c r="F27">
        <f>Unknown!L27/0.457</f>
        <v>6.7177242888402624</v>
      </c>
      <c r="G27">
        <f>Unknown!M27/0.148</f>
        <v>28.378378378378383</v>
      </c>
      <c r="H27">
        <f>Unknown!N27/0.0563</f>
        <v>8.7921847246891645</v>
      </c>
      <c r="I27">
        <f>Unknown!O27/0.199</f>
        <v>81.859296482412049</v>
      </c>
      <c r="J27">
        <f>Unknown!Y27/0.0294</f>
        <v>4996.25850340136</v>
      </c>
      <c r="K27">
        <f>Unknown!Q27/0.246</f>
        <v>178.65853658536588</v>
      </c>
      <c r="L27">
        <f>Unknown!F27/0.630666666666666</f>
        <v>689.63530655391185</v>
      </c>
      <c r="M27">
        <f>Unknown!R27/0.0546</f>
        <v>257.14285714285711</v>
      </c>
      <c r="N27">
        <f>Unknown!S27/0.16</f>
        <v>352.6875</v>
      </c>
      <c r="O27">
        <f>Unknown!Z27/0.0074</f>
        <v>18127.027027027023</v>
      </c>
      <c r="P27">
        <f>Unknown!U27/0.161</f>
        <v>590.62111801242236</v>
      </c>
      <c r="Q27">
        <f>Unknown!V27/0.0246</f>
        <v>718.29268292682934</v>
      </c>
      <c r="R27">
        <f>Unknown!W27/0.103</f>
        <v>125861.6504854369</v>
      </c>
      <c r="S27">
        <f>Unknown!H27/0.24</f>
        <v>9.4625000000000004</v>
      </c>
      <c r="T27">
        <f>Unknown!X27/0.0136</f>
        <v>36.029411764705884</v>
      </c>
      <c r="U27">
        <f>Unknown!E27/440</f>
        <v>2.606818181818182E-2</v>
      </c>
      <c r="V27">
        <f>Unknown!C27/360.061866666666</f>
        <v>0.53165863347928455</v>
      </c>
    </row>
    <row r="28" spans="1:22" x14ac:dyDescent="0.35">
      <c r="A28" t="s">
        <v>32</v>
      </c>
      <c r="B28" t="s">
        <v>64</v>
      </c>
      <c r="C28">
        <f>Unknown!I28/0.237</f>
        <v>196.11814345991561</v>
      </c>
      <c r="D28">
        <f>Unknown!J28/0.613</f>
        <v>342.43066884176181</v>
      </c>
      <c r="E28">
        <f>Unknown!K28/0.0928</f>
        <v>381.78879310344831</v>
      </c>
      <c r="F28">
        <f>Unknown!L28/0.457</f>
        <v>359.78118161925596</v>
      </c>
      <c r="G28">
        <f>Unknown!M28/0.148</f>
        <v>430.60810810810813</v>
      </c>
      <c r="H28">
        <f>Unknown!N28/0.0563</f>
        <v>223.62344582593249</v>
      </c>
      <c r="I28">
        <f>Unknown!O28/0.199</f>
        <v>525.1758793969849</v>
      </c>
      <c r="J28">
        <f>Unknown!Y28/0.0294</f>
        <v>14145.918367346938</v>
      </c>
      <c r="K28">
        <f>Unknown!Q28/0.246</f>
        <v>916.26016260162601</v>
      </c>
      <c r="L28">
        <f>Unknown!F28/0.630666666666666</f>
        <v>3259.5031712473601</v>
      </c>
      <c r="M28">
        <f>Unknown!R28/0.0546</f>
        <v>1249.084249084249</v>
      </c>
      <c r="N28">
        <f>Unknown!S28/0.16</f>
        <v>1693</v>
      </c>
      <c r="O28">
        <f>Unknown!Z28/0.0074</f>
        <v>78854.054054054053</v>
      </c>
      <c r="P28">
        <f>Unknown!U28/0.161</f>
        <v>2873.0434782608695</v>
      </c>
      <c r="Q28">
        <f>Unknown!V28/0.0246</f>
        <v>3380.4878048780488</v>
      </c>
      <c r="R28">
        <f>Unknown!W28/0.103</f>
        <v>94690.194174757286</v>
      </c>
      <c r="S28">
        <f>Unknown!H28/0.24</f>
        <v>1549.25</v>
      </c>
      <c r="T28">
        <f>Unknown!X28/0.0136</f>
        <v>908.82352941176475</v>
      </c>
      <c r="U28">
        <f>Unknown!E28/440</f>
        <v>3.1401136363636364</v>
      </c>
      <c r="V28">
        <f>Unknown!C28/360.061866666666</f>
        <v>1.9048115434977138</v>
      </c>
    </row>
    <row r="29" spans="1:22" x14ac:dyDescent="0.35">
      <c r="A29" t="s">
        <v>32</v>
      </c>
      <c r="B29" t="s">
        <v>65</v>
      </c>
      <c r="C29">
        <f>Unknown!I29/0.237</f>
        <v>53.080168776371309</v>
      </c>
      <c r="D29">
        <f>Unknown!J29/0.613</f>
        <v>112.12071778140294</v>
      </c>
      <c r="E29">
        <f>Unknown!K29/0.0928</f>
        <v>111.20689655172414</v>
      </c>
      <c r="F29">
        <f>Unknown!L29/0.457</f>
        <v>119.16849015317287</v>
      </c>
      <c r="G29">
        <f>Unknown!M29/0.148</f>
        <v>165.54054054054055</v>
      </c>
      <c r="H29">
        <f>Unknown!N29/0.0563</f>
        <v>99.289520426287737</v>
      </c>
      <c r="I29">
        <f>Unknown!O29/0.199</f>
        <v>225.37688442211055</v>
      </c>
      <c r="J29">
        <f>Unknown!Y29/0.0294</f>
        <v>9828.5714285714275</v>
      </c>
      <c r="K29">
        <f>Unknown!Q29/0.246</f>
        <v>434.02439024390242</v>
      </c>
      <c r="L29">
        <f>Unknown!F29/0.630666666666666</f>
        <v>1710.919661733617</v>
      </c>
      <c r="M29">
        <f>Unknown!R29/0.0546</f>
        <v>630.95238095238096</v>
      </c>
      <c r="N29">
        <f>Unknown!S29/0.16</f>
        <v>917.62499999999989</v>
      </c>
      <c r="O29">
        <f>Unknown!Z29/0.0074</f>
        <v>73663.513513513506</v>
      </c>
      <c r="P29">
        <f>Unknown!U29/0.161</f>
        <v>1692.6086956521738</v>
      </c>
      <c r="Q29">
        <f>Unknown!V29/0.0246</f>
        <v>2129.268292682927</v>
      </c>
      <c r="R29">
        <f>Unknown!W29/0.103</f>
        <v>109065.04854368934</v>
      </c>
      <c r="S29">
        <f>Unknown!H29/0.24</f>
        <v>483.33333333333337</v>
      </c>
      <c r="T29">
        <f>Unknown!X29/0.0136</f>
        <v>347.05882352941177</v>
      </c>
      <c r="U29">
        <f>Unknown!E29/440</f>
        <v>0.80325000000000002</v>
      </c>
      <c r="V29">
        <f>Unknown!C29/360.061866666666</f>
        <v>0.54221237535475486</v>
      </c>
    </row>
    <row r="30" spans="1:22" x14ac:dyDescent="0.35">
      <c r="A30" t="s">
        <v>32</v>
      </c>
      <c r="B30" t="s">
        <v>66</v>
      </c>
      <c r="C30">
        <f>Unknown!I30/0.237</f>
        <v>7.590717299578059</v>
      </c>
      <c r="D30">
        <f>Unknown!J30/0.613</f>
        <v>39.445350734094617</v>
      </c>
      <c r="E30">
        <f>Unknown!K30/0.0928</f>
        <v>17.370689655172416</v>
      </c>
      <c r="F30">
        <f>Unknown!L30/0.457</f>
        <v>18.927789934354486</v>
      </c>
      <c r="G30">
        <f>Unknown!M30/0.148</f>
        <v>32.972972972972975</v>
      </c>
      <c r="H30">
        <f>Unknown!N30/0.0563</f>
        <v>30.24866785079929</v>
      </c>
      <c r="I30">
        <f>Unknown!O30/0.199</f>
        <v>72.1608040201005</v>
      </c>
      <c r="J30">
        <f>Unknown!Y30/0.0294</f>
        <v>3957.1428571428573</v>
      </c>
      <c r="K30">
        <f>Unknown!Q30/0.246</f>
        <v>164.47154471544715</v>
      </c>
      <c r="L30">
        <f>Unknown!F30/0.630666666666666</f>
        <v>711.35835095137486</v>
      </c>
      <c r="M30">
        <f>Unknown!R30/0.0546</f>
        <v>252.014652014652</v>
      </c>
      <c r="N30">
        <f>Unknown!S30/0.16</f>
        <v>362.9375</v>
      </c>
      <c r="O30">
        <f>Unknown!Z30/0.0074</f>
        <v>56390.54054054054</v>
      </c>
      <c r="P30">
        <f>Unknown!U30/0.161</f>
        <v>701.05590062111798</v>
      </c>
      <c r="Q30">
        <f>Unknown!V30/0.0246</f>
        <v>923.17073170731715</v>
      </c>
      <c r="R30">
        <f>Unknown!W30/0.103</f>
        <v>101898.54368932039</v>
      </c>
      <c r="S30">
        <f>Unknown!H30/0.24</f>
        <v>44.333333333333336</v>
      </c>
      <c r="T30">
        <f>Unknown!X30/0.0136</f>
        <v>137.35294117647061</v>
      </c>
      <c r="U30">
        <f>Unknown!E30/440</f>
        <v>4.5227272727272727E-2</v>
      </c>
      <c r="V30">
        <f>Unknown!C30/360.061866666666</f>
        <v>0.65613724159996334</v>
      </c>
    </row>
    <row r="31" spans="1:22" x14ac:dyDescent="0.35">
      <c r="A31" t="s">
        <v>32</v>
      </c>
      <c r="B31" t="s">
        <v>67</v>
      </c>
      <c r="C31">
        <f>Unknown!I31/0.237</f>
        <v>1.7974683544303798</v>
      </c>
      <c r="D31">
        <f>Unknown!J31/0.613</f>
        <v>26.818923327895597</v>
      </c>
      <c r="E31">
        <f>Unknown!K31/0.0928</f>
        <v>3.9762931034482762</v>
      </c>
      <c r="F31">
        <f>Unknown!L31/0.457</f>
        <v>5.3391684901531722</v>
      </c>
      <c r="G31">
        <f>Unknown!M31/0.148</f>
        <v>15.135135135135137</v>
      </c>
      <c r="H31">
        <f>Unknown!N31/0.0563</f>
        <v>15.772646536412077</v>
      </c>
      <c r="I31">
        <f>Unknown!O31/0.199</f>
        <v>40.050251256281406</v>
      </c>
      <c r="J31">
        <f>Unknown!Y31/0.0294</f>
        <v>2234.0136054421773</v>
      </c>
      <c r="K31">
        <f>Unknown!Q31/0.246</f>
        <v>98.617886178861795</v>
      </c>
      <c r="L31">
        <f>Unknown!F31/0.630666666666666</f>
        <v>426.00951374207233</v>
      </c>
      <c r="M31">
        <f>Unknown!R31/0.0546</f>
        <v>150.36630036630038</v>
      </c>
      <c r="N31">
        <f>Unknown!S31/0.16</f>
        <v>219.375</v>
      </c>
      <c r="O31">
        <f>Unknown!Z31/0.0074</f>
        <v>13894.594594594593</v>
      </c>
      <c r="P31">
        <f>Unknown!U31/0.161</f>
        <v>430</v>
      </c>
      <c r="Q31">
        <f>Unknown!V31/0.0246</f>
        <v>558.130081300813</v>
      </c>
      <c r="R31">
        <f>Unknown!W31/0.103</f>
        <v>100505.82524271845</v>
      </c>
      <c r="S31">
        <f>Unknown!H31/0.24</f>
        <v>12.5</v>
      </c>
      <c r="T31">
        <f>Unknown!X31/0.0136</f>
        <v>52.352941176470587</v>
      </c>
      <c r="U31">
        <f>Unknown!E31/440</f>
        <v>3.0340909090909089E-2</v>
      </c>
      <c r="V31">
        <f>Unknown!C31/360.061866666666</f>
        <v>0.26987028895775</v>
      </c>
    </row>
    <row r="32" spans="1:22" x14ac:dyDescent="0.35">
      <c r="A32" t="s">
        <v>32</v>
      </c>
      <c r="B32" t="s">
        <v>68</v>
      </c>
      <c r="C32">
        <f>Unknown!I32/0.237</f>
        <v>19.240506329113924</v>
      </c>
      <c r="D32">
        <f>Unknown!J32/0.613</f>
        <v>76.003262642740623</v>
      </c>
      <c r="E32">
        <f>Unknown!K32/0.0928</f>
        <v>14.0625</v>
      </c>
      <c r="F32">
        <f>Unknown!L32/0.457</f>
        <v>15.36105032822757</v>
      </c>
      <c r="G32">
        <f>Unknown!M32/0.148</f>
        <v>16.756756756756758</v>
      </c>
      <c r="H32">
        <f>Unknown!N32/0.0563</f>
        <v>85.968028419182943</v>
      </c>
      <c r="I32">
        <f>Unknown!O32/0.199</f>
        <v>39.497487437185931</v>
      </c>
      <c r="J32">
        <f>Unknown!Y32/0.0294</f>
        <v>5742.8571428571431</v>
      </c>
      <c r="K32">
        <f>Unknown!Q32/0.246</f>
        <v>173.3739837398374</v>
      </c>
      <c r="L32">
        <f>Unknown!F32/0.630666666666666</f>
        <v>1133.5306553911216</v>
      </c>
      <c r="M32">
        <f>Unknown!R32/0.0546</f>
        <v>365.56776556776555</v>
      </c>
      <c r="N32">
        <f>Unknown!S32/0.16</f>
        <v>723.25</v>
      </c>
      <c r="O32">
        <f>Unknown!Z32/0.0074</f>
        <v>24832.43243243243</v>
      </c>
      <c r="P32">
        <f>Unknown!U32/0.161</f>
        <v>2028.695652173913</v>
      </c>
      <c r="Q32">
        <f>Unknown!V32/0.0246</f>
        <v>2979.6747967479673</v>
      </c>
      <c r="R32">
        <f>Unknown!W32/0.103</f>
        <v>102247.86407766992</v>
      </c>
      <c r="S32">
        <f>Unknown!H32/0.24</f>
        <v>22.083333333333332</v>
      </c>
      <c r="T32">
        <f>Unknown!X32/0.0136</f>
        <v>74.705882352941188</v>
      </c>
      <c r="U32">
        <f>Unknown!E32/440</f>
        <v>1.5522727272727273E-2</v>
      </c>
      <c r="V32">
        <f>Unknown!C32/360.061866666666</f>
        <v>0.18338515158876434</v>
      </c>
    </row>
    <row r="33" spans="1:22" x14ac:dyDescent="0.35">
      <c r="A33" t="s">
        <v>32</v>
      </c>
      <c r="B33" t="s">
        <v>69</v>
      </c>
      <c r="C33">
        <f>Unknown!I33/0.237</f>
        <v>8.6329113924050631</v>
      </c>
      <c r="D33">
        <f>Unknown!J33/0.613</f>
        <v>38.401305057096245</v>
      </c>
      <c r="E33">
        <f>Unknown!K33/0.0928</f>
        <v>17.241379310344829</v>
      </c>
      <c r="F33">
        <f>Unknown!L33/0.457</f>
        <v>24.420131291028447</v>
      </c>
      <c r="G33">
        <f>Unknown!M33/0.148</f>
        <v>51.081081081081081</v>
      </c>
      <c r="H33">
        <f>Unknown!N33/0.0563</f>
        <v>37.4955595026643</v>
      </c>
      <c r="I33">
        <f>Unknown!O33/0.199</f>
        <v>110.7035175879397</v>
      </c>
      <c r="J33">
        <f>Unknown!Y33/0.0294</f>
        <v>5506.1224489795923</v>
      </c>
      <c r="K33">
        <f>Unknown!Q33/0.246</f>
        <v>270.08130081300811</v>
      </c>
      <c r="L33">
        <f>Unknown!F33/0.630666666666666</f>
        <v>1276.9344608879505</v>
      </c>
      <c r="M33">
        <f>Unknown!R33/0.0546</f>
        <v>445.970695970696</v>
      </c>
      <c r="N33">
        <f>Unknown!S33/0.16</f>
        <v>709.0625</v>
      </c>
      <c r="O33">
        <f>Unknown!Z33/0.0074</f>
        <v>24160.81081081081</v>
      </c>
      <c r="P33">
        <f>Unknown!U33/0.161</f>
        <v>1671.4906832298136</v>
      </c>
      <c r="Q33">
        <f>Unknown!V33/0.0246</f>
        <v>2434.5528455284552</v>
      </c>
      <c r="R33">
        <f>Unknown!W33/0.103</f>
        <v>102779.90291262136</v>
      </c>
      <c r="S33">
        <f>Unknown!H33/0.24</f>
        <v>73.375</v>
      </c>
      <c r="T33">
        <f>Unknown!X33/0.0136</f>
        <v>88.750000000000014</v>
      </c>
      <c r="U33">
        <f>Unknown!E33/440</f>
        <v>2.7000000000000003E-2</v>
      </c>
      <c r="V33">
        <f>Unknown!C33/360.061866666666</f>
        <v>0.42798200605525649</v>
      </c>
    </row>
    <row r="34" spans="1:22" x14ac:dyDescent="0.35">
      <c r="A34" t="s">
        <v>32</v>
      </c>
      <c r="B34" t="s">
        <v>70</v>
      </c>
      <c r="C34">
        <f>Unknown!I34/0.237</f>
        <v>7.7130801687763721</v>
      </c>
      <c r="D34">
        <f>Unknown!J34/0.613</f>
        <v>26.900489396411089</v>
      </c>
      <c r="E34">
        <f>Unknown!K34/0.0928</f>
        <v>8.4590517241379324</v>
      </c>
      <c r="F34">
        <f>Unknown!L34/0.457</f>
        <v>10.481400437636761</v>
      </c>
      <c r="G34">
        <f>Unknown!M34/0.148</f>
        <v>29.864864864864867</v>
      </c>
      <c r="H34">
        <f>Unknown!N34/0.0563</f>
        <v>8.8277087033747783</v>
      </c>
      <c r="I34">
        <f>Unknown!O34/0.199</f>
        <v>94.874371859296474</v>
      </c>
      <c r="J34">
        <f>Unknown!Y34/0.0294</f>
        <v>2678.9115646258506</v>
      </c>
      <c r="K34">
        <f>Unknown!Q34/0.246</f>
        <v>296.7479674796748</v>
      </c>
      <c r="L34">
        <f>Unknown!F34/0.630666666666666</f>
        <v>1283.1818181818194</v>
      </c>
      <c r="M34">
        <f>Unknown!R34/0.0546</f>
        <v>502.38095238095235</v>
      </c>
      <c r="N34">
        <f>Unknown!S34/0.16</f>
        <v>753.3125</v>
      </c>
      <c r="O34">
        <f>Unknown!Z34/0.0074</f>
        <v>14322.972972972972</v>
      </c>
      <c r="P34">
        <f>Unknown!U34/0.161</f>
        <v>1425.4658385093167</v>
      </c>
      <c r="Q34">
        <f>Unknown!V34/0.0246</f>
        <v>1773.1707317073169</v>
      </c>
      <c r="R34">
        <f>Unknown!W34/0.103</f>
        <v>98116.990291262133</v>
      </c>
      <c r="S34">
        <f>Unknown!H34/0.24</f>
        <v>60.000000000000007</v>
      </c>
      <c r="T34">
        <f>Unknown!X34/0.0136</f>
        <v>69.705882352941174</v>
      </c>
      <c r="U34">
        <f>Unknown!E34/440</f>
        <v>8.2068181818181818E-2</v>
      </c>
      <c r="V34">
        <f>Unknown!C34/360.061866666666</f>
        <v>0.54118477417214328</v>
      </c>
    </row>
    <row r="35" spans="1:22" x14ac:dyDescent="0.35">
      <c r="A35" t="s">
        <v>32</v>
      </c>
      <c r="B35" t="s">
        <v>71</v>
      </c>
      <c r="C35">
        <f>Unknown!I35/0.237</f>
        <v>1.0886075949367089</v>
      </c>
      <c r="D35">
        <f>Unknown!J35/0.613</f>
        <v>74.192495921696576</v>
      </c>
      <c r="E35">
        <f>Unknown!K35/0.0928</f>
        <v>3.3943965517241383</v>
      </c>
      <c r="F35">
        <f>Unknown!L35/0.457</f>
        <v>9.62800875273523</v>
      </c>
      <c r="G35">
        <f>Unknown!M35/0.148</f>
        <v>46.824324324324323</v>
      </c>
      <c r="H35">
        <f>Unknown!N35/0.0563</f>
        <v>31.474245115452931</v>
      </c>
      <c r="I35">
        <f>Unknown!O35/0.199</f>
        <v>181.75879396984925</v>
      </c>
      <c r="J35">
        <f>Unknown!Y35/0.0294</f>
        <v>9438.7755102040828</v>
      </c>
      <c r="K35">
        <f>Unknown!Q35/0.246</f>
        <v>620.16260162601623</v>
      </c>
      <c r="L35">
        <f>Unknown!F35/0.630666666666666</f>
        <v>2896.9027484143794</v>
      </c>
      <c r="M35">
        <f>Unknown!R35/0.0546</f>
        <v>1080.5860805860805</v>
      </c>
      <c r="N35">
        <f>Unknown!S35/0.16</f>
        <v>1761.4999999999998</v>
      </c>
      <c r="O35">
        <f>Unknown!Z35/0.0074</f>
        <v>33947.2972972973</v>
      </c>
      <c r="P35">
        <f>Unknown!U35/0.161</f>
        <v>3629.9999999999995</v>
      </c>
      <c r="Q35">
        <f>Unknown!V35/0.0246</f>
        <v>4724.3902439024387</v>
      </c>
      <c r="R35">
        <f>Unknown!W35/0.103</f>
        <v>87992.815533980596</v>
      </c>
      <c r="S35">
        <f>Unknown!H35/0.24</f>
        <v>25.708333333333336</v>
      </c>
      <c r="T35">
        <f>Unknown!X35/0.0136</f>
        <v>123.08823529411765</v>
      </c>
      <c r="U35">
        <f>Unknown!E35/440</f>
        <v>2.2499999999999999E-2</v>
      </c>
      <c r="V35">
        <f>Unknown!C35/360.061866666666</f>
        <v>0.47547384449487284</v>
      </c>
    </row>
    <row r="36" spans="1:22" x14ac:dyDescent="0.35">
      <c r="A36" t="s">
        <v>32</v>
      </c>
      <c r="B36" t="s">
        <v>72</v>
      </c>
      <c r="C36">
        <f>Unknown!I36/0.237</f>
        <v>0.61603375527426163</v>
      </c>
      <c r="D36">
        <f>Unknown!J36/0.613</f>
        <v>14.290375203915172</v>
      </c>
      <c r="E36">
        <f>Unknown!K36/0.0928</f>
        <v>1.7349137931034484</v>
      </c>
      <c r="F36">
        <f>Unknown!L36/0.457</f>
        <v>4.6827133479212257</v>
      </c>
      <c r="G36">
        <f>Unknown!M36/0.148</f>
        <v>22.567567567567568</v>
      </c>
      <c r="H36">
        <f>Unknown!N36/0.0563</f>
        <v>4.2628774422735338</v>
      </c>
      <c r="I36">
        <f>Unknown!O36/0.199</f>
        <v>83.819095477386924</v>
      </c>
      <c r="J36">
        <f>Unknown!Y36/0.0294</f>
        <v>2317.687074829932</v>
      </c>
      <c r="K36">
        <f>Unknown!Q36/0.246</f>
        <v>288.29268292682929</v>
      </c>
      <c r="L36">
        <f>Unknown!F36/0.630666666666666</f>
        <v>1267.7219873150118</v>
      </c>
      <c r="M36">
        <f>Unknown!R36/0.0546</f>
        <v>487.36263736263732</v>
      </c>
      <c r="N36">
        <f>Unknown!S36/0.16</f>
        <v>758.5625</v>
      </c>
      <c r="O36">
        <f>Unknown!Z36/0.0074</f>
        <v>17618.918918918916</v>
      </c>
      <c r="P36">
        <f>Unknown!U36/0.161</f>
        <v>1432.1739130434783</v>
      </c>
      <c r="Q36">
        <f>Unknown!V36/0.0246</f>
        <v>1813.0081300813008</v>
      </c>
      <c r="R36">
        <f>Unknown!W36/0.103</f>
        <v>95000.582524271842</v>
      </c>
      <c r="S36">
        <f>Unknown!H36/0.24</f>
        <v>17.666666666666668</v>
      </c>
      <c r="T36">
        <f>Unknown!X36/0.0136</f>
        <v>102.94117647058823</v>
      </c>
      <c r="U36">
        <f>Unknown!E36/440</f>
        <v>3.5818181818181818E-2</v>
      </c>
      <c r="V36">
        <f>Unknown!C36/360.061866666666</f>
        <v>0.43723041669876078</v>
      </c>
    </row>
    <row r="37" spans="1:22" x14ac:dyDescent="0.35">
      <c r="A37" t="s">
        <v>32</v>
      </c>
      <c r="B37" t="s">
        <v>73</v>
      </c>
      <c r="C37">
        <f>Unknown!I37/0.237</f>
        <v>18.270042194092827</v>
      </c>
      <c r="D37">
        <f>Unknown!J37/0.613</f>
        <v>47.29200652528548</v>
      </c>
      <c r="E37">
        <f>Unknown!K37/0.0928</f>
        <v>20.538793103448278</v>
      </c>
      <c r="F37">
        <f>Unknown!L37/0.457</f>
        <v>21.947483588621441</v>
      </c>
      <c r="G37">
        <f>Unknown!M37/0.148</f>
        <v>35.202702702702702</v>
      </c>
      <c r="H37">
        <f>Unknown!N37/0.0563</f>
        <v>12.362344582593249</v>
      </c>
      <c r="I37">
        <f>Unknown!O37/0.199</f>
        <v>89.547738693467338</v>
      </c>
      <c r="J37">
        <f>Unknown!Y37/0.0294</f>
        <v>4060.5442176870747</v>
      </c>
      <c r="K37">
        <f>Unknown!Q37/0.246</f>
        <v>309.51219512195121</v>
      </c>
      <c r="L37">
        <f>Unknown!F37/0.630666666666666</f>
        <v>1357.9122621564495</v>
      </c>
      <c r="M37">
        <f>Unknown!R37/0.0546</f>
        <v>526.00732600732601</v>
      </c>
      <c r="N37">
        <f>Unknown!S37/0.16</f>
        <v>822.1875</v>
      </c>
      <c r="O37">
        <f>Unknown!Z37/0.0074</f>
        <v>33520.270270270274</v>
      </c>
      <c r="P37">
        <f>Unknown!U37/0.161</f>
        <v>1527.5776397515529</v>
      </c>
      <c r="Q37">
        <f>Unknown!V37/0.0246</f>
        <v>1869.1056910569105</v>
      </c>
      <c r="R37">
        <f>Unknown!W37/0.103</f>
        <v>105556.01941747573</v>
      </c>
      <c r="S37">
        <f>Unknown!H37/0.24</f>
        <v>107.08333333333333</v>
      </c>
      <c r="T37">
        <f>Unknown!X37/0.0136</f>
        <v>288.97058823529414</v>
      </c>
      <c r="U37">
        <f>Unknown!E37/440</f>
        <v>0.13522727272727272</v>
      </c>
      <c r="V37">
        <f>Unknown!C37/360.061866666666</f>
        <v>0.53376938185437861</v>
      </c>
    </row>
    <row r="38" spans="1:22" x14ac:dyDescent="0.35">
      <c r="A38" t="s">
        <v>32</v>
      </c>
      <c r="B38" t="s">
        <v>74</v>
      </c>
      <c r="C38">
        <f>Unknown!I38/0.237</f>
        <v>4599690.4219409283</v>
      </c>
      <c r="D38">
        <f>Unknown!J38/0.613</f>
        <v>4486876.0195758566</v>
      </c>
      <c r="E38">
        <f>Unknown!K38/0.0928</f>
        <v>3189701.2931034486</v>
      </c>
      <c r="F38">
        <f>Unknown!L38/0.457</f>
        <v>2041254.7921225382</v>
      </c>
      <c r="G38">
        <f>Unknown!M38/0.148</f>
        <v>761030.06756756757</v>
      </c>
      <c r="H38">
        <f>Unknown!N38/0.0563</f>
        <v>379544.22735346359</v>
      </c>
      <c r="I38">
        <f>Unknown!O38/0.199</f>
        <v>372639.64824120596</v>
      </c>
      <c r="J38">
        <f>Unknown!Y38/0.0294</f>
        <v>5982687.7551020402</v>
      </c>
      <c r="K38">
        <f>Unknown!Q38/0.246</f>
        <v>250583.98373983742</v>
      </c>
      <c r="L38">
        <f>Unknown!F38/0.630666666666666</f>
        <v>614655.82452431356</v>
      </c>
      <c r="M38">
        <f>Unknown!R38/0.0546</f>
        <v>235983.88278388276</v>
      </c>
      <c r="N38">
        <f>Unknown!S38/0.16</f>
        <v>237631</v>
      </c>
      <c r="O38">
        <f>Unknown!Z38/0.0074</f>
        <v>3420190.5405405406</v>
      </c>
      <c r="P38">
        <f>Unknown!U38/0.161</f>
        <v>261264.22360248448</v>
      </c>
      <c r="Q38">
        <f>Unknown!V38/0.0246</f>
        <v>239968.29268292684</v>
      </c>
      <c r="R38">
        <f>Unknown!W38/0.103</f>
        <v>174177.57281553399</v>
      </c>
      <c r="S38">
        <f>Unknown!H38/0.24</f>
        <v>1619561.0833333333</v>
      </c>
      <c r="T38">
        <f>Unknown!X38/0.0136</f>
        <v>2206399.2647058824</v>
      </c>
      <c r="U38">
        <f>Unknown!E38/440</f>
        <v>0</v>
      </c>
      <c r="V38">
        <f>Unknown!C38/360.061866666666</f>
        <v>152.53014852262456</v>
      </c>
    </row>
    <row r="39" spans="1:22" x14ac:dyDescent="0.35">
      <c r="A39" t="s">
        <v>32</v>
      </c>
      <c r="B39" t="s">
        <v>75</v>
      </c>
      <c r="C39">
        <f>Unknown!I39/0.237</f>
        <v>16.708860759493671</v>
      </c>
      <c r="D39">
        <f>Unknown!J39/0.613</f>
        <v>24.029363784665581</v>
      </c>
      <c r="E39">
        <f>Unknown!K39/0.0928</f>
        <v>16.497844827586206</v>
      </c>
      <c r="F39">
        <f>Unknown!L39/0.457</f>
        <v>16.49890590809628</v>
      </c>
      <c r="G39">
        <f>Unknown!M39/0.148</f>
        <v>28.108108108108109</v>
      </c>
      <c r="H39">
        <f>Unknown!N39/0.0563</f>
        <v>14.38721136767318</v>
      </c>
      <c r="I39">
        <f>Unknown!O39/0.199</f>
        <v>68.693467336683412</v>
      </c>
      <c r="J39">
        <f>Unknown!Y39/0.0294</f>
        <v>1924.4897959183675</v>
      </c>
      <c r="K39">
        <f>Unknown!Q39/0.246</f>
        <v>241.01626016260164</v>
      </c>
      <c r="L39">
        <f>Unknown!F39/0.630666666666666</f>
        <v>1227.8752642706143</v>
      </c>
      <c r="M39">
        <f>Unknown!R39/0.0546</f>
        <v>441.20879120879118</v>
      </c>
      <c r="N39">
        <f>Unknown!S39/0.16</f>
        <v>738.8125</v>
      </c>
      <c r="O39">
        <f>Unknown!Z39/0.0074</f>
        <v>20162.16216216216</v>
      </c>
      <c r="P39">
        <f>Unknown!U39/0.161</f>
        <v>1543.1677018633538</v>
      </c>
      <c r="Q39">
        <f>Unknown!V39/0.0246</f>
        <v>2028.4552845528453</v>
      </c>
      <c r="R39">
        <f>Unknown!W39/0.103</f>
        <v>112991.6504854369</v>
      </c>
      <c r="S39">
        <f>Unknown!H39/0.24</f>
        <v>18.625</v>
      </c>
      <c r="T39">
        <f>Unknown!X39/0.0136</f>
        <v>45.661764705882355</v>
      </c>
      <c r="U39">
        <f>Unknown!E39/440</f>
        <v>0.40343181818181817</v>
      </c>
      <c r="V39">
        <f>Unknown!C39/360.061866666666</f>
        <v>0.44161855147856155</v>
      </c>
    </row>
    <row r="40" spans="1:22" x14ac:dyDescent="0.35">
      <c r="A40" t="s">
        <v>32</v>
      </c>
      <c r="B40" t="s">
        <v>76</v>
      </c>
      <c r="C40">
        <f>Unknown!I40/0.237</f>
        <v>6.443037974683544</v>
      </c>
      <c r="D40">
        <f>Unknown!J40/0.613</f>
        <v>25.758564437194128</v>
      </c>
      <c r="E40">
        <f>Unknown!K40/0.0928</f>
        <v>9.5258620689655178</v>
      </c>
      <c r="F40">
        <f>Unknown!L40/0.457</f>
        <v>12.516411378555798</v>
      </c>
      <c r="G40">
        <f>Unknown!M40/0.148</f>
        <v>32.5</v>
      </c>
      <c r="H40">
        <f>Unknown!N40/0.0563</f>
        <v>15.186500888099467</v>
      </c>
      <c r="I40">
        <f>Unknown!O40/0.199</f>
        <v>99.597989949748737</v>
      </c>
      <c r="J40">
        <f>Unknown!Y40/0.0294</f>
        <v>6078.2312925170063</v>
      </c>
      <c r="K40">
        <f>Unknown!Q40/0.246</f>
        <v>354.95934959349592</v>
      </c>
      <c r="L40">
        <f>Unknown!F40/0.630666666666666</f>
        <v>1637.1247357293885</v>
      </c>
      <c r="M40">
        <f>Unknown!R40/0.0546</f>
        <v>615.20146520146523</v>
      </c>
      <c r="N40">
        <f>Unknown!S40/0.16</f>
        <v>978.6875</v>
      </c>
      <c r="O40">
        <f>Unknown!Z40/0.0074</f>
        <v>65532.432432432426</v>
      </c>
      <c r="P40">
        <f>Unknown!U40/0.161</f>
        <v>1886.2111801242236</v>
      </c>
      <c r="Q40">
        <f>Unknown!V40/0.0246</f>
        <v>2393.4959349593496</v>
      </c>
      <c r="R40">
        <f>Unknown!W40/0.103</f>
        <v>102106.40776699029</v>
      </c>
      <c r="S40">
        <f>Unknown!H40/0.24</f>
        <v>22.916666666666668</v>
      </c>
      <c r="T40">
        <f>Unknown!X40/0.0136</f>
        <v>116.25</v>
      </c>
      <c r="U40">
        <f>Unknown!E40/440</f>
        <v>1.9022727272727271E-2</v>
      </c>
      <c r="V40">
        <f>Unknown!C40/360.061866666666</f>
        <v>0.45283884547248265</v>
      </c>
    </row>
    <row r="41" spans="1:22" x14ac:dyDescent="0.35">
      <c r="A41" t="s">
        <v>32</v>
      </c>
      <c r="B41" t="s">
        <v>80</v>
      </c>
      <c r="C41">
        <f>Unknown!I41/0.237</f>
        <v>24.303797468354432</v>
      </c>
      <c r="D41">
        <f>Unknown!J41/0.613</f>
        <v>65.44861337683524</v>
      </c>
      <c r="E41">
        <f>Unknown!K41/0.0928</f>
        <v>23.469827586206897</v>
      </c>
      <c r="F41">
        <f>Unknown!L41/0.457</f>
        <v>26.630196936542667</v>
      </c>
      <c r="G41">
        <f>Unknown!M41/0.148</f>
        <v>35.067567567567572</v>
      </c>
      <c r="H41">
        <f>Unknown!N41/0.0563</f>
        <v>32.646536412078156</v>
      </c>
      <c r="I41">
        <f>Unknown!O41/0.199</f>
        <v>73.718592964824111</v>
      </c>
      <c r="J41">
        <f>Unknown!Y41/0.0294</f>
        <v>3312.9251700680275</v>
      </c>
      <c r="K41">
        <f>Unknown!Q41/0.246</f>
        <v>252.52032520325201</v>
      </c>
      <c r="L41">
        <f>Unknown!F41/0.630666666666666</f>
        <v>1326.7389006342507</v>
      </c>
      <c r="M41">
        <f>Unknown!R41/0.0546</f>
        <v>471.42857142857139</v>
      </c>
      <c r="N41">
        <f>Unknown!S41/0.16</f>
        <v>836.125</v>
      </c>
      <c r="O41">
        <f>Unknown!Z41/0.0074</f>
        <v>22420.27027027027</v>
      </c>
      <c r="P41">
        <f>Unknown!U41/0.161</f>
        <v>2010.8695652173913</v>
      </c>
      <c r="Q41">
        <f>Unknown!V41/0.0246</f>
        <v>2851.6260162601629</v>
      </c>
      <c r="R41">
        <f>Unknown!W41/0.103</f>
        <v>97203.98058252428</v>
      </c>
      <c r="S41">
        <f>Unknown!H41/0.24</f>
        <v>29.916666666666668</v>
      </c>
      <c r="T41">
        <f>Unknown!X41/0.0136</f>
        <v>84.632352941176478</v>
      </c>
      <c r="U41">
        <f>Unknown!E41/440</f>
        <v>2.9886363636363638E-2</v>
      </c>
      <c r="V41">
        <f>Unknown!C41/360.061866666666</f>
        <v>0.27759118432980462</v>
      </c>
    </row>
    <row r="42" spans="1:22" x14ac:dyDescent="0.35">
      <c r="A42" t="s">
        <v>82</v>
      </c>
      <c r="B42" t="s">
        <v>81</v>
      </c>
      <c r="C42">
        <f>Unknown!I42/0.237</f>
        <v>273.58649789029539</v>
      </c>
      <c r="D42">
        <f>Unknown!J42/0.613</f>
        <v>262.41435562805873</v>
      </c>
      <c r="E42">
        <f>Unknown!K42/0.0928</f>
        <v>220.68965517241381</v>
      </c>
      <c r="F42">
        <f>Unknown!L42/0.457</f>
        <v>186.93654266958424</v>
      </c>
      <c r="G42">
        <f>Unknown!M42/0.148</f>
        <v>119.5945945945946</v>
      </c>
      <c r="H42">
        <f>Unknown!N42/0.0563</f>
        <v>14.280639431616342</v>
      </c>
      <c r="I42">
        <f>Unknown!O42/0.199</f>
        <v>155.32663316582915</v>
      </c>
      <c r="J42">
        <f>Unknown!Y42/0.0294</f>
        <v>2766.666666666667</v>
      </c>
      <c r="K42">
        <f>Unknown!Q42/0.246</f>
        <v>353.90243902439028</v>
      </c>
      <c r="L42">
        <f>Unknown!F42/0.630666666666666</f>
        <v>1512.4788583509528</v>
      </c>
      <c r="M42">
        <f>Unknown!R42/0.0546</f>
        <v>577.47252747252742</v>
      </c>
      <c r="N42">
        <f>Unknown!S42/0.16</f>
        <v>891.8125</v>
      </c>
      <c r="O42">
        <f>Unknown!Z42/0.0074</f>
        <v>20982.432432432433</v>
      </c>
      <c r="P42">
        <f>Unknown!U42/0.161</f>
        <v>1617.7639751552792</v>
      </c>
      <c r="Q42">
        <f>Unknown!V42/0.0246</f>
        <v>2043.9024390243903</v>
      </c>
      <c r="R42">
        <f>Unknown!W42/0.103</f>
        <v>98073.786407766995</v>
      </c>
      <c r="S42">
        <f>Unknown!H42/0.24</f>
        <v>17.708333333333336</v>
      </c>
      <c r="T42">
        <f>Unknown!X42/0.0136</f>
        <v>103.23529411764706</v>
      </c>
      <c r="U42">
        <f>Unknown!E42/440</f>
        <v>2.868181818181818E-2</v>
      </c>
      <c r="V42">
        <f>Unknown!C42/360.061866666666</f>
        <v>3.7750734688557297</v>
      </c>
    </row>
    <row r="43" spans="1:22" x14ac:dyDescent="0.35">
      <c r="A43" t="s">
        <v>82</v>
      </c>
      <c r="B43" t="s">
        <v>83</v>
      </c>
      <c r="C43">
        <f>Unknown!I43/0.237</f>
        <v>43.881856540084392</v>
      </c>
      <c r="D43">
        <f>Unknown!J43/0.613</f>
        <v>110.42414355628058</v>
      </c>
      <c r="E43">
        <f>Unknown!K43/0.0928</f>
        <v>103.01724137931036</v>
      </c>
      <c r="F43">
        <f>Unknown!L43/0.457</f>
        <v>128.27133479212253</v>
      </c>
      <c r="G43">
        <f>Unknown!M43/0.148</f>
        <v>227.16216216216216</v>
      </c>
      <c r="H43">
        <f>Unknown!N43/0.0563</f>
        <v>127.35346358792184</v>
      </c>
      <c r="I43">
        <f>Unknown!O43/0.199</f>
        <v>414.4221105527638</v>
      </c>
      <c r="J43">
        <f>Unknown!Y43/0.0294</f>
        <v>3180.2721088435374</v>
      </c>
      <c r="K43">
        <f>Unknown!Q43/0.246</f>
        <v>718.33333333333337</v>
      </c>
      <c r="L43">
        <f>Unknown!F43/0.630666666666666</f>
        <v>2424.4820295983109</v>
      </c>
      <c r="M43">
        <f>Unknown!R43/0.0546</f>
        <v>962.08791208791206</v>
      </c>
      <c r="N43">
        <f>Unknown!S43/0.16</f>
        <v>1253.125</v>
      </c>
      <c r="O43">
        <f>Unknown!Z43/0.0074</f>
        <v>6474.3243243243232</v>
      </c>
      <c r="P43">
        <f>Unknown!U43/0.161</f>
        <v>1854.8447204968943</v>
      </c>
      <c r="Q43">
        <f>Unknown!V43/0.0246</f>
        <v>2163.0081300813008</v>
      </c>
      <c r="R43">
        <f>Unknown!W43/0.103</f>
        <v>103208.25242718447</v>
      </c>
      <c r="S43">
        <f>Unknown!H43/0.24</f>
        <v>366.625</v>
      </c>
      <c r="T43">
        <f>Unknown!X43/0.0136</f>
        <v>428.6764705882353</v>
      </c>
      <c r="U43">
        <f>Unknown!E43/440</f>
        <v>0.20445454545454544</v>
      </c>
      <c r="V43">
        <f>Unknown!C43/360.061866666666</f>
        <v>0.63178031627157527</v>
      </c>
    </row>
    <row r="44" spans="1:22" x14ac:dyDescent="0.35">
      <c r="A44" t="s">
        <v>82</v>
      </c>
      <c r="B44" t="s">
        <v>84</v>
      </c>
      <c r="C44">
        <f>Unknown!I44/0.237</f>
        <v>9.9282700421940948</v>
      </c>
      <c r="D44">
        <f>Unknown!J44/0.613</f>
        <v>34.388254486133768</v>
      </c>
      <c r="E44">
        <f>Unknown!K44/0.0928</f>
        <v>17.489224137931036</v>
      </c>
      <c r="F44">
        <f>Unknown!L44/0.457</f>
        <v>24.091903719912473</v>
      </c>
      <c r="G44">
        <f>Unknown!M44/0.148</f>
        <v>48.378378378378379</v>
      </c>
      <c r="H44">
        <f>Unknown!N44/0.0563</f>
        <v>35.044404973357018</v>
      </c>
      <c r="I44">
        <f>Unknown!O44/0.199</f>
        <v>82.1608040201005</v>
      </c>
      <c r="J44">
        <f>Unknown!Y44/0.0294</f>
        <v>3541.1564625850342</v>
      </c>
      <c r="K44">
        <f>Unknown!Q44/0.246</f>
        <v>178.2520325203252</v>
      </c>
      <c r="L44">
        <f>Unknown!F44/0.630666666666666</f>
        <v>708.04439746300284</v>
      </c>
      <c r="M44">
        <f>Unknown!R44/0.0546</f>
        <v>262.63736263736263</v>
      </c>
      <c r="N44">
        <f>Unknown!S44/0.16</f>
        <v>391.25</v>
      </c>
      <c r="O44">
        <f>Unknown!Z44/0.0074</f>
        <v>52131.08108108108</v>
      </c>
      <c r="P44">
        <f>Unknown!U44/0.161</f>
        <v>824.65838509316779</v>
      </c>
      <c r="Q44">
        <f>Unknown!V44/0.0246</f>
        <v>1089.8373983739837</v>
      </c>
      <c r="R44">
        <f>Unknown!W44/0.103</f>
        <v>121726.69902912622</v>
      </c>
      <c r="S44">
        <f>Unknown!H44/0.24</f>
        <v>12.875</v>
      </c>
      <c r="T44">
        <f>Unknown!X44/0.0136</f>
        <v>74.338235294117638</v>
      </c>
      <c r="U44">
        <f>Unknown!E44/440</f>
        <v>0.5303863636363636</v>
      </c>
      <c r="V44">
        <f>Unknown!C44/360.061866666666</f>
        <v>0.90087296109113268</v>
      </c>
    </row>
    <row r="45" spans="1:22" x14ac:dyDescent="0.35">
      <c r="A45" t="s">
        <v>82</v>
      </c>
      <c r="B45" t="s">
        <v>85</v>
      </c>
      <c r="C45">
        <f>Unknown!I45/0.237</f>
        <v>1.8354430379746836</v>
      </c>
      <c r="D45">
        <f>Unknown!J45/0.613</f>
        <v>36.557911908646005</v>
      </c>
      <c r="E45">
        <f>Unknown!K45/0.0928</f>
        <v>5.8836206896551735</v>
      </c>
      <c r="F45">
        <f>Unknown!L45/0.457</f>
        <v>14.770240700218817</v>
      </c>
      <c r="G45">
        <f>Unknown!M45/0.148</f>
        <v>59.594594594594597</v>
      </c>
      <c r="H45">
        <f>Unknown!N45/0.0563</f>
        <v>12.717584369449376</v>
      </c>
      <c r="I45">
        <f>Unknown!O45/0.199</f>
        <v>153.21608040201002</v>
      </c>
      <c r="J45">
        <f>Unknown!Y45/0.0294</f>
        <v>3016.3265306122453</v>
      </c>
      <c r="K45">
        <f>Unknown!Q45/0.246</f>
        <v>351.46341463414632</v>
      </c>
      <c r="L45">
        <f>Unknown!F45/0.630666666666666</f>
        <v>1296.1522198731516</v>
      </c>
      <c r="M45">
        <f>Unknown!R45/0.0546</f>
        <v>520.51282051282055</v>
      </c>
      <c r="N45">
        <f>Unknown!S45/0.16</f>
        <v>735.5625</v>
      </c>
      <c r="O45">
        <f>Unknown!Z45/0.0074</f>
        <v>10268.918918918918</v>
      </c>
      <c r="P45">
        <f>Unknown!U45/0.161</f>
        <v>1189.1304347826085</v>
      </c>
      <c r="Q45">
        <f>Unknown!V45/0.0246</f>
        <v>1449.5934959349593</v>
      </c>
      <c r="R45">
        <f>Unknown!W45/0.103</f>
        <v>96849.902912621372</v>
      </c>
      <c r="S45">
        <f>Unknown!H45/0.24</f>
        <v>17.666666666666668</v>
      </c>
      <c r="T45">
        <f>Unknown!X45/0.0136</f>
        <v>80.955882352941174</v>
      </c>
      <c r="U45">
        <f>Unknown!E45/440</f>
        <v>4.9818181818181824E-2</v>
      </c>
      <c r="V45">
        <f>Unknown!C45/360.061866666666</f>
        <v>0.51685562184869061</v>
      </c>
    </row>
    <row r="46" spans="1:22" x14ac:dyDescent="0.35">
      <c r="A46" t="s">
        <v>82</v>
      </c>
      <c r="B46" t="s">
        <v>86</v>
      </c>
      <c r="C46">
        <f>Unknown!I46/0.237</f>
        <v>0.30801687763713081</v>
      </c>
      <c r="D46">
        <f>Unknown!J46/0.613</f>
        <v>13.376835236541599</v>
      </c>
      <c r="E46">
        <f>Unknown!K46/0.0928</f>
        <v>5.5387931034482767</v>
      </c>
      <c r="F46">
        <f>Unknown!L46/0.457</f>
        <v>15.557986870897155</v>
      </c>
      <c r="G46">
        <f>Unknown!M46/0.148</f>
        <v>95.675675675675677</v>
      </c>
      <c r="H46">
        <f>Unknown!N46/0.0563</f>
        <v>30.426287744227352</v>
      </c>
      <c r="I46">
        <f>Unknown!O46/0.199</f>
        <v>458.5427135678392</v>
      </c>
      <c r="J46">
        <f>Unknown!Y46/0.0294</f>
        <v>9695.9183673469397</v>
      </c>
      <c r="K46">
        <f>Unknown!Q46/0.246</f>
        <v>1575.1626016260163</v>
      </c>
      <c r="L46">
        <f>Unknown!F46/0.630666666666666</f>
        <v>6773.0232558139605</v>
      </c>
      <c r="M46">
        <f>Unknown!R46/0.0546</f>
        <v>2644.8717948717945</v>
      </c>
      <c r="N46">
        <f>Unknown!S46/0.16</f>
        <v>3950.6875</v>
      </c>
      <c r="O46">
        <f>Unknown!Z46/0.0074</f>
        <v>57205.4054054054</v>
      </c>
      <c r="P46">
        <f>Unknown!U46/0.161</f>
        <v>6524.4720496894415</v>
      </c>
      <c r="Q46">
        <f>Unknown!V46/0.0246</f>
        <v>7895.1219512195121</v>
      </c>
      <c r="R46">
        <f>Unknown!W46/0.103</f>
        <v>78545.922330097092</v>
      </c>
      <c r="S46">
        <f>Unknown!H46/0.24</f>
        <v>13.666666666666666</v>
      </c>
      <c r="T46">
        <f>Unknown!X46/0.0136</f>
        <v>76.25</v>
      </c>
      <c r="U46">
        <f>Unknown!E46/440</f>
        <v>2.6886363636363635E-2</v>
      </c>
      <c r="V46">
        <f>Unknown!C46/360.061866666666</f>
        <v>0.96816695204972369</v>
      </c>
    </row>
    <row r="47" spans="1:22" x14ac:dyDescent="0.35">
      <c r="A47" t="s">
        <v>82</v>
      </c>
      <c r="B47" t="s">
        <v>87</v>
      </c>
      <c r="C47">
        <f>Unknown!I47/0.237</f>
        <v>54.135021097046419</v>
      </c>
      <c r="D47">
        <f>Unknown!J47/0.613</f>
        <v>78.874388254486135</v>
      </c>
      <c r="E47">
        <f>Unknown!K47/0.0928</f>
        <v>52.37068965517242</v>
      </c>
      <c r="F47">
        <f>Unknown!L47/0.457</f>
        <v>47.833698030634572</v>
      </c>
      <c r="G47">
        <f>Unknown!M47/0.148</f>
        <v>65.067567567567579</v>
      </c>
      <c r="H47">
        <f>Unknown!N47/0.0563</f>
        <v>24.262877442273535</v>
      </c>
      <c r="I47">
        <f>Unknown!O47/0.199</f>
        <v>128.99497487437185</v>
      </c>
      <c r="J47">
        <f>Unknown!Y47/0.0294</f>
        <v>8011.5646258503402</v>
      </c>
      <c r="K47">
        <f>Unknown!Q47/0.246</f>
        <v>384.14634146341461</v>
      </c>
      <c r="L47">
        <f>Unknown!F47/0.630666666666666</f>
        <v>1706.5750528541244</v>
      </c>
      <c r="M47">
        <f>Unknown!R47/0.0546</f>
        <v>644.68864468864467</v>
      </c>
      <c r="N47">
        <f>Unknown!S47/0.16</f>
        <v>1019.8124999999999</v>
      </c>
      <c r="O47">
        <f>Unknown!Z47/0.0074</f>
        <v>73952.702702702692</v>
      </c>
      <c r="P47">
        <f>Unknown!U47/0.161</f>
        <v>1996.4596273291925</v>
      </c>
      <c r="Q47">
        <f>Unknown!V47/0.0246</f>
        <v>2481.7073170731705</v>
      </c>
      <c r="R47">
        <f>Unknown!W47/0.103</f>
        <v>126031.06796116506</v>
      </c>
      <c r="S47">
        <f>Unknown!H47/0.24</f>
        <v>75.375</v>
      </c>
      <c r="T47">
        <f>Unknown!X47/0.0136</f>
        <v>300</v>
      </c>
      <c r="U47">
        <f>Unknown!E47/440</f>
        <v>7.7386363636363628E-2</v>
      </c>
      <c r="V47">
        <f>Unknown!C47/360.061866666666</f>
        <v>1.2610888351038956</v>
      </c>
    </row>
    <row r="48" spans="1:22" x14ac:dyDescent="0.35">
      <c r="A48" t="s">
        <v>82</v>
      </c>
      <c r="B48" t="s">
        <v>88</v>
      </c>
      <c r="C48">
        <f>Unknown!I48/0.237</f>
        <v>28.565400843881857</v>
      </c>
      <c r="D48">
        <f>Unknown!J48/0.613</f>
        <v>76.084828711256122</v>
      </c>
      <c r="E48">
        <f>Unknown!K48/0.0928</f>
        <v>57.112068965517246</v>
      </c>
      <c r="F48">
        <f>Unknown!L48/0.457</f>
        <v>76.039387308533918</v>
      </c>
      <c r="G48">
        <f>Unknown!M48/0.148</f>
        <v>156.41891891891891</v>
      </c>
      <c r="H48">
        <f>Unknown!N48/0.0563</f>
        <v>43.161634103019537</v>
      </c>
      <c r="I48">
        <f>Unknown!O48/0.199</f>
        <v>333.46733668341705</v>
      </c>
      <c r="J48">
        <f>Unknown!Y48/0.0294</f>
        <v>12802.721088435374</v>
      </c>
      <c r="K48">
        <f>Unknown!Q48/0.246</f>
        <v>755.56910569105696</v>
      </c>
      <c r="L48">
        <f>Unknown!F48/0.630666666666666</f>
        <v>2772.3520084566626</v>
      </c>
      <c r="M48">
        <f>Unknown!R48/0.0546</f>
        <v>1114.4688644688645</v>
      </c>
      <c r="N48">
        <f>Unknown!S48/0.16</f>
        <v>1569.75</v>
      </c>
      <c r="O48">
        <f>Unknown!Z48/0.0074</f>
        <v>65902.702702702707</v>
      </c>
      <c r="P48">
        <f>Unknown!U48/0.161</f>
        <v>2631.4906832298138</v>
      </c>
      <c r="Q48">
        <f>Unknown!V48/0.0246</f>
        <v>3078.4552845528456</v>
      </c>
      <c r="R48">
        <f>Unknown!W48/0.103</f>
        <v>101850.6796116505</v>
      </c>
      <c r="S48">
        <f>Unknown!H48/0.24</f>
        <v>207.45833333333334</v>
      </c>
      <c r="T48">
        <f>Unknown!X48/0.0136</f>
        <v>252.20588235294119</v>
      </c>
      <c r="U48">
        <f>Unknown!E48/440</f>
        <v>0.18759090909090911</v>
      </c>
      <c r="V48">
        <f>Unknown!C48/360.061866666666</f>
        <v>0.53163086047434904</v>
      </c>
    </row>
    <row r="49" spans="1:22" x14ac:dyDescent="0.35">
      <c r="A49" t="s">
        <v>82</v>
      </c>
      <c r="B49" t="s">
        <v>89</v>
      </c>
      <c r="C49">
        <f>Unknown!I49/0.237</f>
        <v>66.075949367088612</v>
      </c>
      <c r="D49">
        <f>Unknown!J49/0.613</f>
        <v>146.32952691680262</v>
      </c>
      <c r="E49">
        <f>Unknown!K49/0.0928</f>
        <v>68.642241379310349</v>
      </c>
      <c r="F49">
        <f>Unknown!L49/0.457</f>
        <v>54.179431072210065</v>
      </c>
      <c r="G49">
        <f>Unknown!M49/0.148</f>
        <v>66.891891891891902</v>
      </c>
      <c r="H49">
        <f>Unknown!N49/0.0563</f>
        <v>35.666074600355238</v>
      </c>
      <c r="I49">
        <f>Unknown!O49/0.199</f>
        <v>145.97989949748742</v>
      </c>
      <c r="J49">
        <f>Unknown!Y49/0.0294</f>
        <v>9948.299319727892</v>
      </c>
      <c r="K49">
        <f>Unknown!Q49/0.246</f>
        <v>513.130081300813</v>
      </c>
      <c r="L49">
        <f>Unknown!F49/0.630666666666666</f>
        <v>2440.2272727272752</v>
      </c>
      <c r="M49">
        <f>Unknown!R49/0.0546</f>
        <v>895.23809523809518</v>
      </c>
      <c r="N49">
        <f>Unknown!S49/0.16</f>
        <v>1456.4375</v>
      </c>
      <c r="O49">
        <f>Unknown!Z49/0.0074</f>
        <v>44013.513513513513</v>
      </c>
      <c r="P49">
        <f>Unknown!U49/0.161</f>
        <v>2962.7329192546581</v>
      </c>
      <c r="Q49">
        <f>Unknown!V49/0.0246</f>
        <v>3808.9430894308944</v>
      </c>
      <c r="R49">
        <f>Unknown!W49/0.103</f>
        <v>103361.74757281554</v>
      </c>
      <c r="S49">
        <f>Unknown!H49/0.24</f>
        <v>119.16666666666667</v>
      </c>
      <c r="T49">
        <f>Unknown!X49/0.0136</f>
        <v>225.73529411764707</v>
      </c>
      <c r="U49">
        <f>Unknown!E49/440</f>
        <v>3.85E-2</v>
      </c>
      <c r="V49">
        <f>Unknown!C49/360.061866666666</f>
        <v>5.0138883540013959</v>
      </c>
    </row>
    <row r="50" spans="1:22" x14ac:dyDescent="0.35">
      <c r="A50" t="s">
        <v>82</v>
      </c>
      <c r="B50" t="s">
        <v>90</v>
      </c>
      <c r="C50">
        <f>Unknown!I50/0.237</f>
        <v>0.57383966244725748</v>
      </c>
      <c r="D50">
        <f>Unknown!J50/0.613</f>
        <v>75.138662316476356</v>
      </c>
      <c r="E50">
        <f>Unknown!K50/0.0928</f>
        <v>3.0603448275862069</v>
      </c>
      <c r="F50">
        <f>Unknown!L50/0.457</f>
        <v>9.124726477024069</v>
      </c>
      <c r="G50">
        <f>Unknown!M50/0.148</f>
        <v>42.297297297297298</v>
      </c>
      <c r="H50">
        <f>Unknown!N50/0.0563</f>
        <v>48.916518650088804</v>
      </c>
      <c r="I50">
        <f>Unknown!O50/0.199</f>
        <v>143.06532663316582</v>
      </c>
      <c r="J50">
        <f>Unknown!Y50/0.0294</f>
        <v>8059.1836734693879</v>
      </c>
      <c r="K50">
        <f>Unknown!Q50/0.246</f>
        <v>430.16260162601623</v>
      </c>
      <c r="L50">
        <f>Unknown!F50/0.630666666666666</f>
        <v>1917.5581395348854</v>
      </c>
      <c r="M50">
        <f>Unknown!R50/0.0546</f>
        <v>718.49816849816841</v>
      </c>
      <c r="N50">
        <f>Unknown!S50/0.16</f>
        <v>1141.3125</v>
      </c>
      <c r="O50">
        <f>Unknown!Z50/0.0074</f>
        <v>24650</v>
      </c>
      <c r="P50">
        <f>Unknown!U50/0.161</f>
        <v>2316.0248447204967</v>
      </c>
      <c r="Q50">
        <f>Unknown!V50/0.0246</f>
        <v>3126.0162601626016</v>
      </c>
      <c r="R50">
        <f>Unknown!W50/0.103</f>
        <v>85709.902912621372</v>
      </c>
      <c r="S50">
        <f>Unknown!H50/0.24</f>
        <v>10.633333333333335</v>
      </c>
      <c r="T50">
        <f>Unknown!X50/0.0136</f>
        <v>45.735294117647058</v>
      </c>
      <c r="U50">
        <f>Unknown!E50/440</f>
        <v>2.2386363636363635E-2</v>
      </c>
      <c r="V50">
        <f>Unknown!C50/360.061866666666</f>
        <v>0.5968418760627815</v>
      </c>
    </row>
    <row r="51" spans="1:22" x14ac:dyDescent="0.35">
      <c r="A51" t="s">
        <v>82</v>
      </c>
      <c r="B51" t="s">
        <v>91</v>
      </c>
      <c r="C51">
        <f>Unknown!I51/0.237</f>
        <v>95.400843881856545</v>
      </c>
      <c r="D51">
        <f>Unknown!J51/0.613</f>
        <v>203.3278955954323</v>
      </c>
      <c r="E51">
        <f>Unknown!K51/0.0928</f>
        <v>125</v>
      </c>
      <c r="F51">
        <f>Unknown!L51/0.457</f>
        <v>126.28008752735229</v>
      </c>
      <c r="G51">
        <f>Unknown!M51/0.148</f>
        <v>113.24324324324326</v>
      </c>
      <c r="H51">
        <f>Unknown!N51/0.0563</f>
        <v>94.671403197158085</v>
      </c>
      <c r="I51">
        <f>Unknown!O51/0.199</f>
        <v>140.85427135678393</v>
      </c>
      <c r="J51">
        <f>Unknown!Y51/0.0294</f>
        <v>10975.510204081633</v>
      </c>
      <c r="K51">
        <f>Unknown!Q51/0.246</f>
        <v>320.20325203252031</v>
      </c>
      <c r="L51">
        <f>Unknown!F51/0.630666666666666</f>
        <v>1411.9820295983102</v>
      </c>
      <c r="M51">
        <f>Unknown!R51/0.0546</f>
        <v>510.6227106227106</v>
      </c>
      <c r="N51">
        <f>Unknown!S51/0.16</f>
        <v>813.625</v>
      </c>
      <c r="O51">
        <f>Unknown!Z51/0.0074</f>
        <v>33906.756756756753</v>
      </c>
      <c r="P51">
        <f>Unknown!U51/0.161</f>
        <v>1702.5465838509317</v>
      </c>
      <c r="Q51">
        <f>Unknown!V51/0.0246</f>
        <v>2287.3983739837399</v>
      </c>
      <c r="R51">
        <f>Unknown!W51/0.103</f>
        <v>105538.54368932039</v>
      </c>
      <c r="S51">
        <f>Unknown!H51/0.24</f>
        <v>414.66666666666669</v>
      </c>
      <c r="T51">
        <f>Unknown!X51/0.0136</f>
        <v>354.41176470588238</v>
      </c>
      <c r="U51">
        <f>Unknown!E51/440</f>
        <v>0.33340909090909088</v>
      </c>
      <c r="V51">
        <f>Unknown!C51/360.061866666666</f>
        <v>0.38479498338063461</v>
      </c>
    </row>
    <row r="52" spans="1:22" x14ac:dyDescent="0.35">
      <c r="A52" t="s">
        <v>82</v>
      </c>
      <c r="B52" t="s">
        <v>92</v>
      </c>
      <c r="C52">
        <f>Unknown!I52/0.237</f>
        <v>2.2151898734177218</v>
      </c>
      <c r="D52">
        <f>Unknown!J52/0.613</f>
        <v>50.097879282218599</v>
      </c>
      <c r="E52">
        <f>Unknown!K52/0.0928</f>
        <v>5.1831896551724137</v>
      </c>
      <c r="F52">
        <f>Unknown!L52/0.457</f>
        <v>11.619256017505469</v>
      </c>
      <c r="G52">
        <f>Unknown!M52/0.148</f>
        <v>37.770270270270274</v>
      </c>
      <c r="H52">
        <f>Unknown!N52/0.0563</f>
        <v>34.245115452930726</v>
      </c>
      <c r="I52">
        <f>Unknown!O52/0.199</f>
        <v>103.06532663316584</v>
      </c>
      <c r="J52">
        <f>Unknown!Y52/0.0294</f>
        <v>3709.5238095238096</v>
      </c>
      <c r="K52">
        <f>Unknown!Q52/0.246</f>
        <v>210.85365853658536</v>
      </c>
      <c r="L52">
        <f>Unknown!F52/0.630666666666666</f>
        <v>760.71881606765396</v>
      </c>
      <c r="M52">
        <f>Unknown!R52/0.0546</f>
        <v>293.95604395604397</v>
      </c>
      <c r="N52">
        <f>Unknown!S52/0.16</f>
        <v>403.4375</v>
      </c>
      <c r="O52">
        <f>Unknown!Z52/0.0074</f>
        <v>15494.594594594593</v>
      </c>
      <c r="P52">
        <f>Unknown!U52/0.161</f>
        <v>674.84472049689441</v>
      </c>
      <c r="Q52">
        <f>Unknown!V52/0.0246</f>
        <v>808.130081300813</v>
      </c>
      <c r="R52">
        <f>Unknown!W52/0.103</f>
        <v>80141.553398058255</v>
      </c>
      <c r="S52">
        <f>Unknown!H52/0.24</f>
        <v>19.916666666666668</v>
      </c>
      <c r="T52">
        <f>Unknown!X52/0.0136</f>
        <v>21.764705882352942</v>
      </c>
      <c r="U52">
        <f>Unknown!E52/440</f>
        <v>2.0386363636363636E-2</v>
      </c>
      <c r="V52">
        <f>Unknown!C52/360.061866666666</f>
        <v>0.54201796432020677</v>
      </c>
    </row>
    <row r="53" spans="1:22" x14ac:dyDescent="0.35">
      <c r="A53" t="s">
        <v>82</v>
      </c>
      <c r="B53" t="s">
        <v>93</v>
      </c>
      <c r="C53">
        <f>Unknown!I53/0.237</f>
        <v>0.27848101265822789</v>
      </c>
      <c r="D53">
        <f>Unknown!J53/0.613</f>
        <v>22.234910277324634</v>
      </c>
      <c r="E53">
        <f>Unknown!K53/0.0928</f>
        <v>0.67349137931034486</v>
      </c>
      <c r="F53">
        <f>Unknown!L53/0.457</f>
        <v>2.989059080962801</v>
      </c>
      <c r="G53">
        <f>Unknown!M53/0.148</f>
        <v>14.459459459459461</v>
      </c>
      <c r="H53">
        <f>Unknown!N53/0.0563</f>
        <v>10.088809946714031</v>
      </c>
      <c r="I53">
        <f>Unknown!O53/0.199</f>
        <v>44.974874371859293</v>
      </c>
      <c r="J53">
        <f>Unknown!Y53/0.0294</f>
        <v>3964.2857142857142</v>
      </c>
      <c r="K53">
        <f>Unknown!Q53/0.246</f>
        <v>103.41463414634147</v>
      </c>
      <c r="L53">
        <f>Unknown!F53/0.630666666666666</f>
        <v>404.60359408033867</v>
      </c>
      <c r="M53">
        <f>Unknown!R53/0.0546</f>
        <v>149.81684981684981</v>
      </c>
      <c r="N53">
        <f>Unknown!S53/0.16</f>
        <v>212.3125</v>
      </c>
      <c r="O53">
        <f>Unknown!Z53/0.0074</f>
        <v>19932.43243243243</v>
      </c>
      <c r="P53">
        <f>Unknown!U53/0.161</f>
        <v>365.15527950310559</v>
      </c>
      <c r="Q53">
        <f>Unknown!V53/0.0246</f>
        <v>460.5691056910569</v>
      </c>
      <c r="R53">
        <f>Unknown!W53/0.103</f>
        <v>98676.796116504847</v>
      </c>
      <c r="S53">
        <f>Unknown!H53/0.24</f>
        <v>7.2666666666666666</v>
      </c>
      <c r="T53">
        <f>Unknown!X53/0.0136</f>
        <v>35.441176470588239</v>
      </c>
      <c r="U53">
        <f>Unknown!E53/440</f>
        <v>1.9272727272727275E-2</v>
      </c>
      <c r="V53">
        <f>Unknown!C53/360.061866666666</f>
        <v>0.33383151932408717</v>
      </c>
    </row>
    <row r="54" spans="1:22" x14ac:dyDescent="0.35">
      <c r="A54" t="s">
        <v>82</v>
      </c>
      <c r="B54" t="s">
        <v>94</v>
      </c>
      <c r="C54">
        <f>Unknown!I54/0.237</f>
        <v>15.274261603375528</v>
      </c>
      <c r="D54">
        <f>Unknown!J54/0.613</f>
        <v>33.768352365415986</v>
      </c>
      <c r="E54">
        <f>Unknown!K54/0.0928</f>
        <v>14.15948275862069</v>
      </c>
      <c r="F54">
        <f>Unknown!L54/0.457</f>
        <v>16.630196936542667</v>
      </c>
      <c r="G54">
        <f>Unknown!M54/0.148</f>
        <v>40.743243243243249</v>
      </c>
      <c r="H54">
        <f>Unknown!N54/0.0563</f>
        <v>6.802841918294849</v>
      </c>
      <c r="I54">
        <f>Unknown!O54/0.199</f>
        <v>160.65326633165827</v>
      </c>
      <c r="J54">
        <f>Unknown!Y54/0.0294</f>
        <v>1638.0952380952381</v>
      </c>
      <c r="K54">
        <f>Unknown!Q54/0.246</f>
        <v>566.01626016260172</v>
      </c>
      <c r="L54">
        <f>Unknown!F54/0.630666666666666</f>
        <v>2372.1405919661756</v>
      </c>
      <c r="M54">
        <f>Unknown!R54/0.0546</f>
        <v>957.32600732600736</v>
      </c>
      <c r="N54">
        <f>Unknown!S54/0.16</f>
        <v>1431.125</v>
      </c>
      <c r="O54">
        <f>Unknown!Z54/0.0074</f>
        <v>16377.027027027027</v>
      </c>
      <c r="P54">
        <f>Unknown!U54/0.161</f>
        <v>2221.3664596273288</v>
      </c>
      <c r="Q54">
        <f>Unknown!V54/0.0246</f>
        <v>2557.3170731707314</v>
      </c>
      <c r="R54">
        <f>Unknown!W54/0.103</f>
        <v>75204.660194174765</v>
      </c>
      <c r="S54">
        <f>Unknown!H54/0.24</f>
        <v>17.75</v>
      </c>
      <c r="T54">
        <f>Unknown!X54/0.0136</f>
        <v>98.529411764705898</v>
      </c>
      <c r="U54">
        <f>Unknown!E54/440</f>
        <v>1.1909090909090909E-2</v>
      </c>
      <c r="V54">
        <f>Unknown!C54/360.061866666666</f>
        <v>0.52585407544777585</v>
      </c>
    </row>
    <row r="55" spans="1:22" x14ac:dyDescent="0.35">
      <c r="A55" t="s">
        <v>82</v>
      </c>
      <c r="B55" t="s">
        <v>95</v>
      </c>
      <c r="C55">
        <f>Unknown!I55/0.237</f>
        <v>1.1054852320675106</v>
      </c>
      <c r="D55">
        <f>Unknown!J55/0.613</f>
        <v>6.7210440456769991</v>
      </c>
      <c r="E55">
        <f>Unknown!K55/0.0928</f>
        <v>2.0905172413793105</v>
      </c>
      <c r="F55">
        <f>Unknown!L55/0.457</f>
        <v>2.8161925601750544</v>
      </c>
      <c r="G55">
        <f>Unknown!M55/0.148</f>
        <v>10.27027027027027</v>
      </c>
      <c r="H55">
        <f>Unknown!N55/0.0563</f>
        <v>1.5985790408525753</v>
      </c>
      <c r="I55">
        <f>Unknown!O55/0.199</f>
        <v>35.678391959798994</v>
      </c>
      <c r="J55">
        <f>Unknown!Y55/0.0294</f>
        <v>1625.1700680272111</v>
      </c>
      <c r="K55">
        <f>Unknown!Q55/0.246</f>
        <v>106.66666666666666</v>
      </c>
      <c r="L55">
        <f>Unknown!F55/0.630666666666666</f>
        <v>462.28858350951424</v>
      </c>
      <c r="M55">
        <f>Unknown!R55/0.0546</f>
        <v>171.61172161172158</v>
      </c>
      <c r="N55">
        <f>Unknown!S55/0.16</f>
        <v>266.125</v>
      </c>
      <c r="O55">
        <f>Unknown!Z55/0.0074</f>
        <v>14406.756756756757</v>
      </c>
      <c r="P55">
        <f>Unknown!U55/0.161</f>
        <v>509.56521739130437</v>
      </c>
      <c r="Q55">
        <f>Unknown!V55/0.0246</f>
        <v>633.73983739837399</v>
      </c>
      <c r="R55">
        <f>Unknown!W55/0.103</f>
        <v>102973.78640776699</v>
      </c>
      <c r="S55">
        <f>Unknown!H55/0.24</f>
        <v>5.9125000000000005</v>
      </c>
      <c r="T55">
        <f>Unknown!X55/0.0136</f>
        <v>30.220588235294116</v>
      </c>
      <c r="U55">
        <f>Unknown!E55/440</f>
        <v>3.6522727272727276E-2</v>
      </c>
      <c r="V55">
        <f>Unknown!C55/360.061866666666</f>
        <v>0.39276583579710816</v>
      </c>
    </row>
    <row r="56" spans="1:22" x14ac:dyDescent="0.35">
      <c r="A56" t="s">
        <v>82</v>
      </c>
      <c r="B56" t="s">
        <v>96</v>
      </c>
      <c r="C56">
        <f>Unknown!I56/0.237</f>
        <v>0.74683544303797467</v>
      </c>
      <c r="D56">
        <f>Unknown!J56/0.613</f>
        <v>14.143556280587276</v>
      </c>
      <c r="E56">
        <f>Unknown!K56/0.0928</f>
        <v>2.5538793103448278</v>
      </c>
      <c r="F56">
        <f>Unknown!L56/0.457</f>
        <v>4.6608315098468269</v>
      </c>
      <c r="G56">
        <f>Unknown!M56/0.148</f>
        <v>21.216216216216218</v>
      </c>
      <c r="H56">
        <f>Unknown!N56/0.0563</f>
        <v>7.4067495559502659</v>
      </c>
      <c r="I56">
        <f>Unknown!O56/0.199</f>
        <v>74.824120603015075</v>
      </c>
      <c r="J56">
        <f>Unknown!Y56/0.0294</f>
        <v>1885.7142857142858</v>
      </c>
      <c r="K56">
        <f>Unknown!Q56/0.246</f>
        <v>225.60975609756099</v>
      </c>
      <c r="L56">
        <f>Unknown!F56/0.630666666666666</f>
        <v>971.1627906976754</v>
      </c>
      <c r="M56">
        <f>Unknown!R56/0.0546</f>
        <v>367.39926739926733</v>
      </c>
      <c r="N56">
        <f>Unknown!S56/0.16</f>
        <v>576.5625</v>
      </c>
      <c r="O56">
        <f>Unknown!Z56/0.0074</f>
        <v>13586.486486486487</v>
      </c>
      <c r="P56">
        <f>Unknown!U56/0.161</f>
        <v>1081.4285714285716</v>
      </c>
      <c r="Q56">
        <f>Unknown!V56/0.0246</f>
        <v>1411.3821138211381</v>
      </c>
      <c r="R56">
        <f>Unknown!W56/0.103</f>
        <v>94482.815533980582</v>
      </c>
      <c r="S56">
        <f>Unknown!H56/0.24</f>
        <v>11.1625</v>
      </c>
      <c r="T56">
        <f>Unknown!X56/0.0136</f>
        <v>55</v>
      </c>
      <c r="U56">
        <f>Unknown!E56/440</f>
        <v>4.413636363636364E-2</v>
      </c>
      <c r="V56">
        <f>Unknown!C56/360.061866666666</f>
        <v>0.4245936994531318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5</v>
      </c>
      <c r="E1" t="s">
        <v>127</v>
      </c>
    </row>
    <row r="2" spans="1:5" x14ac:dyDescent="0.35">
      <c r="A2" t="s">
        <v>32</v>
      </c>
      <c r="B2" t="s">
        <v>31</v>
      </c>
      <c r="C2" t="s">
        <v>101</v>
      </c>
      <c r="D2">
        <v>957.73</v>
      </c>
      <c r="E2">
        <v>1.4035385067253979E-2</v>
      </c>
    </row>
    <row r="3" spans="1:5" x14ac:dyDescent="0.35">
      <c r="A3" t="s">
        <v>32</v>
      </c>
      <c r="B3" t="s">
        <v>33</v>
      </c>
      <c r="C3" t="s">
        <v>103</v>
      </c>
      <c r="D3">
        <v>568349.31000000006</v>
      </c>
      <c r="E3">
        <v>0.2006018707226373</v>
      </c>
    </row>
    <row r="4" spans="1:5" x14ac:dyDescent="0.35">
      <c r="A4" t="s">
        <v>32</v>
      </c>
      <c r="B4" t="s">
        <v>34</v>
      </c>
      <c r="C4" t="s">
        <v>101</v>
      </c>
      <c r="D4">
        <v>1068.42</v>
      </c>
      <c r="E4">
        <v>8.2070666522733288E-2</v>
      </c>
    </row>
    <row r="5" spans="1:5" x14ac:dyDescent="0.35">
      <c r="A5" t="s">
        <v>32</v>
      </c>
      <c r="B5" t="s">
        <v>35</v>
      </c>
      <c r="C5" t="s">
        <v>104</v>
      </c>
      <c r="D5">
        <v>2183.8000000000002</v>
      </c>
      <c r="E5">
        <v>6.4759683916466873E-2</v>
      </c>
    </row>
    <row r="6" spans="1:5" x14ac:dyDescent="0.35">
      <c r="A6" t="s">
        <v>32</v>
      </c>
      <c r="B6" t="s">
        <v>36</v>
      </c>
      <c r="C6" t="s">
        <v>104</v>
      </c>
      <c r="D6">
        <v>1999.21</v>
      </c>
      <c r="E6">
        <v>3.3600370930980623E-2</v>
      </c>
    </row>
    <row r="7" spans="1:5" x14ac:dyDescent="0.35">
      <c r="A7" t="s">
        <v>32</v>
      </c>
      <c r="B7" t="s">
        <v>37</v>
      </c>
      <c r="C7" t="s">
        <v>104</v>
      </c>
      <c r="D7">
        <v>2933.12</v>
      </c>
      <c r="E7">
        <v>1.7983654589324459E-2</v>
      </c>
    </row>
    <row r="8" spans="1:5" x14ac:dyDescent="0.35">
      <c r="A8" t="s">
        <v>32</v>
      </c>
      <c r="B8" t="s">
        <v>38</v>
      </c>
      <c r="C8" t="s">
        <v>104</v>
      </c>
      <c r="D8">
        <v>3133.56</v>
      </c>
      <c r="E8">
        <v>4.2301762467258412E-2</v>
      </c>
    </row>
    <row r="9" spans="1:5" x14ac:dyDescent="0.35">
      <c r="A9" t="s">
        <v>32</v>
      </c>
      <c r="B9" t="s">
        <v>39</v>
      </c>
      <c r="C9" t="s">
        <v>104</v>
      </c>
      <c r="D9">
        <v>1964.3</v>
      </c>
      <c r="E9">
        <v>0.1258204948890472</v>
      </c>
    </row>
    <row r="10" spans="1:5" x14ac:dyDescent="0.35">
      <c r="A10" t="s">
        <v>32</v>
      </c>
      <c r="B10" t="s">
        <v>40</v>
      </c>
      <c r="C10" t="s">
        <v>104</v>
      </c>
      <c r="D10">
        <v>2160.9299999999998</v>
      </c>
      <c r="E10">
        <v>5.9255006591351592E-2</v>
      </c>
    </row>
    <row r="11" spans="1:5" x14ac:dyDescent="0.35">
      <c r="A11" t="s">
        <v>32</v>
      </c>
      <c r="B11" t="s">
        <v>41</v>
      </c>
      <c r="C11" t="s">
        <v>104</v>
      </c>
      <c r="D11">
        <v>1951.75</v>
      </c>
      <c r="E11">
        <v>0.1358991069702688</v>
      </c>
    </row>
    <row r="12" spans="1:5" x14ac:dyDescent="0.35">
      <c r="A12" t="s">
        <v>32</v>
      </c>
      <c r="B12" t="s">
        <v>45</v>
      </c>
      <c r="C12" t="s">
        <v>106</v>
      </c>
      <c r="D12">
        <v>1493.34</v>
      </c>
      <c r="E12">
        <v>3.1413608395233959E-2</v>
      </c>
    </row>
    <row r="13" spans="1:5" x14ac:dyDescent="0.35">
      <c r="A13" t="s">
        <v>32</v>
      </c>
      <c r="B13" t="s">
        <v>46</v>
      </c>
      <c r="C13" t="s">
        <v>106</v>
      </c>
      <c r="D13">
        <v>2313.36</v>
      </c>
      <c r="E13">
        <v>0.1381424052940613</v>
      </c>
    </row>
    <row r="14" spans="1:5" x14ac:dyDescent="0.35">
      <c r="A14" t="s">
        <v>32</v>
      </c>
      <c r="B14" t="s">
        <v>47</v>
      </c>
      <c r="C14" t="s">
        <v>101</v>
      </c>
      <c r="D14">
        <v>590.23</v>
      </c>
      <c r="E14">
        <v>0.11035027317554059</v>
      </c>
    </row>
    <row r="15" spans="1:5" x14ac:dyDescent="0.35">
      <c r="A15" t="s">
        <v>32</v>
      </c>
      <c r="B15" t="s">
        <v>48</v>
      </c>
      <c r="C15" t="s">
        <v>101</v>
      </c>
      <c r="D15">
        <v>674.88</v>
      </c>
      <c r="E15">
        <v>1.749244919814744E-2</v>
      </c>
    </row>
    <row r="16" spans="1:5" x14ac:dyDescent="0.35">
      <c r="A16" t="s">
        <v>32</v>
      </c>
      <c r="B16" t="s">
        <v>49</v>
      </c>
      <c r="C16" t="s">
        <v>106</v>
      </c>
      <c r="D16">
        <v>714.16</v>
      </c>
      <c r="E16">
        <v>1.4744132932993641E-2</v>
      </c>
    </row>
    <row r="17" spans="1:5" x14ac:dyDescent="0.35">
      <c r="A17" t="s">
        <v>32</v>
      </c>
      <c r="B17" t="s">
        <v>50</v>
      </c>
      <c r="C17" t="s">
        <v>103</v>
      </c>
      <c r="D17">
        <v>360301.38</v>
      </c>
      <c r="E17">
        <v>0.14928320581152191</v>
      </c>
    </row>
    <row r="18" spans="1:5" x14ac:dyDescent="0.35">
      <c r="A18" t="s">
        <v>32</v>
      </c>
      <c r="B18" t="s">
        <v>51</v>
      </c>
      <c r="C18" t="s">
        <v>106</v>
      </c>
      <c r="D18">
        <v>1272.73</v>
      </c>
      <c r="E18">
        <v>4.379615776223722E-2</v>
      </c>
    </row>
    <row r="19" spans="1:5" x14ac:dyDescent="0.35">
      <c r="A19" t="s">
        <v>32</v>
      </c>
      <c r="B19" t="s">
        <v>52</v>
      </c>
      <c r="C19" t="s">
        <v>106</v>
      </c>
      <c r="D19">
        <v>809.1</v>
      </c>
      <c r="E19">
        <v>3.7421540878804803E-2</v>
      </c>
    </row>
    <row r="20" spans="1:5" x14ac:dyDescent="0.35">
      <c r="A20" t="s">
        <v>32</v>
      </c>
      <c r="B20" t="s">
        <v>53</v>
      </c>
      <c r="C20" t="s">
        <v>106</v>
      </c>
      <c r="D20">
        <v>1149.48</v>
      </c>
      <c r="E20">
        <v>0.13933210998677081</v>
      </c>
    </row>
    <row r="21" spans="1:5" x14ac:dyDescent="0.35">
      <c r="A21" t="s">
        <v>32</v>
      </c>
      <c r="B21" t="s">
        <v>54</v>
      </c>
      <c r="C21" t="s">
        <v>106</v>
      </c>
      <c r="D21">
        <v>1296.4100000000001</v>
      </c>
      <c r="E21">
        <v>5.6230455392233349E-2</v>
      </c>
    </row>
    <row r="22" spans="1:5" x14ac:dyDescent="0.35">
      <c r="A22" t="s">
        <v>32</v>
      </c>
      <c r="B22" t="s">
        <v>55</v>
      </c>
      <c r="C22" t="s">
        <v>106</v>
      </c>
      <c r="D22">
        <v>1064.57</v>
      </c>
      <c r="E22">
        <v>8.6952145834383404E-2</v>
      </c>
    </row>
    <row r="23" spans="1:5" x14ac:dyDescent="0.35">
      <c r="A23" t="s">
        <v>32</v>
      </c>
      <c r="B23" t="s">
        <v>56</v>
      </c>
      <c r="C23" t="s">
        <v>101</v>
      </c>
      <c r="D23">
        <v>696.56</v>
      </c>
      <c r="E23">
        <v>0.1597975432381665</v>
      </c>
    </row>
    <row r="24" spans="1:5" x14ac:dyDescent="0.35">
      <c r="A24" t="s">
        <v>32</v>
      </c>
      <c r="B24" t="s">
        <v>57</v>
      </c>
      <c r="C24" t="s">
        <v>101</v>
      </c>
      <c r="D24">
        <v>369.66</v>
      </c>
      <c r="E24">
        <v>0.1176652176288298</v>
      </c>
    </row>
    <row r="25" spans="1:5" x14ac:dyDescent="0.35">
      <c r="A25" t="s">
        <v>32</v>
      </c>
      <c r="B25" t="s">
        <v>58</v>
      </c>
      <c r="C25" t="s">
        <v>101</v>
      </c>
      <c r="D25">
        <v>1052.49</v>
      </c>
      <c r="E25">
        <v>0.25494420755935748</v>
      </c>
    </row>
    <row r="26" spans="1:5" x14ac:dyDescent="0.35">
      <c r="A26" t="s">
        <v>32</v>
      </c>
      <c r="B26" t="s">
        <v>62</v>
      </c>
      <c r="C26" t="s">
        <v>101</v>
      </c>
      <c r="D26">
        <v>808.09</v>
      </c>
      <c r="E26">
        <v>0.62934190506942467</v>
      </c>
    </row>
    <row r="27" spans="1:5" x14ac:dyDescent="0.35">
      <c r="A27" t="s">
        <v>32</v>
      </c>
      <c r="B27" t="s">
        <v>63</v>
      </c>
      <c r="C27" t="s">
        <v>107</v>
      </c>
      <c r="D27">
        <v>434.93</v>
      </c>
      <c r="E27">
        <v>3.9878311728690073E-2</v>
      </c>
    </row>
    <row r="28" spans="1:5" x14ac:dyDescent="0.35">
      <c r="A28" t="s">
        <v>32</v>
      </c>
      <c r="B28" t="s">
        <v>64</v>
      </c>
      <c r="C28" t="s">
        <v>106</v>
      </c>
      <c r="D28">
        <v>2055.66</v>
      </c>
      <c r="E28">
        <v>0.116984302284485</v>
      </c>
    </row>
    <row r="29" spans="1:5" x14ac:dyDescent="0.35">
      <c r="A29" t="s">
        <v>32</v>
      </c>
      <c r="B29" t="s">
        <v>65</v>
      </c>
      <c r="C29" t="s">
        <v>101</v>
      </c>
      <c r="D29">
        <v>1079.02</v>
      </c>
      <c r="E29">
        <v>0.1269955162983257</v>
      </c>
    </row>
    <row r="30" spans="1:5" x14ac:dyDescent="0.35">
      <c r="A30" t="s">
        <v>32</v>
      </c>
      <c r="B30" t="s">
        <v>66</v>
      </c>
      <c r="C30" t="s">
        <v>101</v>
      </c>
      <c r="D30">
        <v>448.63</v>
      </c>
      <c r="E30">
        <v>0.1438579908186508</v>
      </c>
    </row>
    <row r="31" spans="1:5" x14ac:dyDescent="0.35">
      <c r="A31" t="s">
        <v>32</v>
      </c>
      <c r="B31" t="s">
        <v>67</v>
      </c>
      <c r="C31" t="s">
        <v>107</v>
      </c>
      <c r="D31">
        <v>268.67</v>
      </c>
      <c r="E31">
        <v>0.14290600798316899</v>
      </c>
    </row>
    <row r="32" spans="1:5" x14ac:dyDescent="0.35">
      <c r="A32" t="s">
        <v>32</v>
      </c>
      <c r="B32" t="s">
        <v>68</v>
      </c>
      <c r="C32" t="s">
        <v>101</v>
      </c>
      <c r="D32">
        <v>714.88</v>
      </c>
      <c r="E32">
        <v>0.76410259928831958</v>
      </c>
    </row>
    <row r="33" spans="1:5" x14ac:dyDescent="0.35">
      <c r="A33" t="s">
        <v>32</v>
      </c>
      <c r="B33" t="s">
        <v>69</v>
      </c>
      <c r="C33" t="s">
        <v>101</v>
      </c>
      <c r="D33">
        <v>805.32</v>
      </c>
      <c r="E33">
        <v>0.1158811154186956</v>
      </c>
    </row>
    <row r="34" spans="1:5" x14ac:dyDescent="0.35">
      <c r="A34" t="s">
        <v>32</v>
      </c>
      <c r="B34" t="s">
        <v>70</v>
      </c>
      <c r="C34" t="s">
        <v>106</v>
      </c>
      <c r="D34">
        <v>809.26</v>
      </c>
      <c r="E34">
        <v>3.5384650953475399E-2</v>
      </c>
    </row>
    <row r="35" spans="1:5" x14ac:dyDescent="0.35">
      <c r="A35" t="s">
        <v>32</v>
      </c>
      <c r="B35" t="s">
        <v>71</v>
      </c>
      <c r="C35" t="s">
        <v>106</v>
      </c>
      <c r="D35">
        <v>1826.98</v>
      </c>
      <c r="E35">
        <v>6.8846390210993952E-2</v>
      </c>
    </row>
    <row r="36" spans="1:5" x14ac:dyDescent="0.35">
      <c r="A36" t="s">
        <v>32</v>
      </c>
      <c r="B36" t="s">
        <v>72</v>
      </c>
      <c r="C36" t="s">
        <v>106</v>
      </c>
      <c r="D36">
        <v>799.51</v>
      </c>
      <c r="E36">
        <v>2.0034830119975769E-2</v>
      </c>
    </row>
    <row r="37" spans="1:5" x14ac:dyDescent="0.35">
      <c r="A37" t="s">
        <v>32</v>
      </c>
      <c r="B37" t="s">
        <v>73</v>
      </c>
      <c r="C37" t="s">
        <v>101</v>
      </c>
      <c r="D37">
        <v>856.39</v>
      </c>
      <c r="E37">
        <v>4.9548299966868027E-2</v>
      </c>
    </row>
    <row r="38" spans="1:5" x14ac:dyDescent="0.35">
      <c r="A38" t="s">
        <v>32</v>
      </c>
      <c r="B38" t="s">
        <v>74</v>
      </c>
      <c r="C38" t="s">
        <v>103</v>
      </c>
      <c r="D38">
        <v>387642.94</v>
      </c>
      <c r="E38">
        <v>0.1673962980843553</v>
      </c>
    </row>
    <row r="39" spans="1:5" x14ac:dyDescent="0.35">
      <c r="A39" t="s">
        <v>32</v>
      </c>
      <c r="B39" t="s">
        <v>75</v>
      </c>
      <c r="C39" t="s">
        <v>101</v>
      </c>
      <c r="D39">
        <v>774.38</v>
      </c>
      <c r="E39">
        <v>7.4312898842636005E-2</v>
      </c>
    </row>
    <row r="40" spans="1:5" x14ac:dyDescent="0.35">
      <c r="A40" t="s">
        <v>32</v>
      </c>
      <c r="B40" t="s">
        <v>76</v>
      </c>
      <c r="C40" t="s">
        <v>101</v>
      </c>
      <c r="D40">
        <v>1032.48</v>
      </c>
      <c r="E40">
        <v>5.7481952957333222E-2</v>
      </c>
    </row>
    <row r="41" spans="1:5" x14ac:dyDescent="0.35">
      <c r="A41" t="s">
        <v>32</v>
      </c>
      <c r="B41" t="s">
        <v>80</v>
      </c>
      <c r="C41" t="s">
        <v>106</v>
      </c>
      <c r="D41">
        <v>836.73</v>
      </c>
      <c r="E41">
        <v>0.15004912505556009</v>
      </c>
    </row>
    <row r="42" spans="1:5" x14ac:dyDescent="0.35">
      <c r="A42" t="s">
        <v>82</v>
      </c>
      <c r="B42" t="s">
        <v>81</v>
      </c>
      <c r="C42" t="s">
        <v>106</v>
      </c>
      <c r="D42">
        <v>953.87</v>
      </c>
      <c r="E42">
        <v>2.5972238571662799E-2</v>
      </c>
    </row>
    <row r="43" spans="1:5" x14ac:dyDescent="0.35">
      <c r="A43" t="s">
        <v>82</v>
      </c>
      <c r="B43" t="s">
        <v>83</v>
      </c>
      <c r="C43" t="s">
        <v>101</v>
      </c>
      <c r="D43">
        <v>1529.04</v>
      </c>
      <c r="E43">
        <v>9.9249209343157146E-2</v>
      </c>
    </row>
    <row r="44" spans="1:5" x14ac:dyDescent="0.35">
      <c r="A44" t="s">
        <v>82</v>
      </c>
      <c r="B44" t="s">
        <v>84</v>
      </c>
      <c r="C44" t="s">
        <v>101</v>
      </c>
      <c r="D44">
        <v>446.54</v>
      </c>
      <c r="E44">
        <v>0.13422944869679751</v>
      </c>
    </row>
    <row r="45" spans="1:5" x14ac:dyDescent="0.35">
      <c r="A45" t="s">
        <v>82</v>
      </c>
      <c r="B45" t="s">
        <v>85</v>
      </c>
      <c r="C45" t="s">
        <v>106</v>
      </c>
      <c r="D45">
        <v>817.44</v>
      </c>
      <c r="E45">
        <v>2.9880043305281288E-2</v>
      </c>
    </row>
    <row r="46" spans="1:5" x14ac:dyDescent="0.35">
      <c r="A46" t="s">
        <v>82</v>
      </c>
      <c r="B46" t="s">
        <v>86</v>
      </c>
      <c r="C46" t="s">
        <v>106</v>
      </c>
      <c r="D46">
        <v>4271.5200000000004</v>
      </c>
      <c r="E46">
        <v>2.7449727701888402E-2</v>
      </c>
    </row>
    <row r="47" spans="1:5" x14ac:dyDescent="0.35">
      <c r="A47" t="s">
        <v>82</v>
      </c>
      <c r="B47" t="s">
        <v>87</v>
      </c>
      <c r="C47" t="s">
        <v>101</v>
      </c>
      <c r="D47">
        <v>1076.28</v>
      </c>
      <c r="E47">
        <v>6.2513036099000455E-2</v>
      </c>
    </row>
    <row r="48" spans="1:5" x14ac:dyDescent="0.35">
      <c r="A48" t="s">
        <v>82</v>
      </c>
      <c r="B48" t="s">
        <v>88</v>
      </c>
      <c r="C48" t="s">
        <v>101</v>
      </c>
      <c r="D48">
        <v>1748.43</v>
      </c>
      <c r="E48">
        <v>4.4052709796838938E-2</v>
      </c>
    </row>
    <row r="49" spans="1:5" x14ac:dyDescent="0.35">
      <c r="A49" t="s">
        <v>82</v>
      </c>
      <c r="B49" t="s">
        <v>89</v>
      </c>
      <c r="C49" t="s">
        <v>101</v>
      </c>
      <c r="D49">
        <v>1538.97</v>
      </c>
      <c r="E49">
        <v>8.3773604683759662E-2</v>
      </c>
    </row>
    <row r="50" spans="1:5" x14ac:dyDescent="0.35">
      <c r="A50" t="s">
        <v>82</v>
      </c>
      <c r="B50" t="s">
        <v>90</v>
      </c>
      <c r="C50" t="s">
        <v>106</v>
      </c>
      <c r="D50">
        <v>1209.3399999999999</v>
      </c>
      <c r="E50">
        <v>0.13194817167790879</v>
      </c>
    </row>
    <row r="51" spans="1:5" x14ac:dyDescent="0.35">
      <c r="A51" t="s">
        <v>82</v>
      </c>
      <c r="B51" t="s">
        <v>91</v>
      </c>
      <c r="C51" t="s">
        <v>101</v>
      </c>
      <c r="D51">
        <v>890.49</v>
      </c>
      <c r="E51">
        <v>0.186289510438895</v>
      </c>
    </row>
    <row r="52" spans="1:5" x14ac:dyDescent="0.35">
      <c r="A52" t="s">
        <v>82</v>
      </c>
      <c r="B52" t="s">
        <v>92</v>
      </c>
      <c r="C52" t="s">
        <v>107</v>
      </c>
      <c r="D52">
        <v>479.76</v>
      </c>
      <c r="E52">
        <v>0.1215783374582879</v>
      </c>
    </row>
    <row r="53" spans="1:5" x14ac:dyDescent="0.35">
      <c r="A53" t="s">
        <v>82</v>
      </c>
      <c r="B53" t="s">
        <v>93</v>
      </c>
      <c r="C53" t="s">
        <v>107</v>
      </c>
      <c r="D53">
        <v>255.17</v>
      </c>
      <c r="E53">
        <v>8.4873584815026243E-2</v>
      </c>
    </row>
    <row r="54" spans="1:5" x14ac:dyDescent="0.35">
      <c r="A54" t="s">
        <v>82</v>
      </c>
      <c r="B54" t="s">
        <v>94</v>
      </c>
      <c r="C54" t="s">
        <v>110</v>
      </c>
      <c r="D54">
        <v>1496.03</v>
      </c>
      <c r="E54">
        <v>1.6889175320500771E-2</v>
      </c>
    </row>
    <row r="55" spans="1:5" x14ac:dyDescent="0.35">
      <c r="A55" t="s">
        <v>82</v>
      </c>
      <c r="B55" t="s">
        <v>95</v>
      </c>
      <c r="C55" t="s">
        <v>107</v>
      </c>
      <c r="D55">
        <v>291.55</v>
      </c>
      <c r="E55">
        <v>1.7395272933609471E-2</v>
      </c>
    </row>
    <row r="56" spans="1:5" x14ac:dyDescent="0.35">
      <c r="A56" t="s">
        <v>82</v>
      </c>
      <c r="B56" t="s">
        <v>96</v>
      </c>
      <c r="C56" t="s">
        <v>106</v>
      </c>
      <c r="D56">
        <v>612.48</v>
      </c>
      <c r="E56">
        <v>3.8560618388351613E-2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22</v>
      </c>
      <c r="E1" t="s">
        <v>5</v>
      </c>
    </row>
    <row r="2" spans="1:5" x14ac:dyDescent="0.35">
      <c r="A2" t="s">
        <v>32</v>
      </c>
      <c r="B2" t="s">
        <v>31</v>
      </c>
      <c r="C2" t="s">
        <v>101</v>
      </c>
      <c r="D2">
        <v>1.693983</v>
      </c>
      <c r="E2">
        <v>957.73</v>
      </c>
    </row>
    <row r="3" spans="1:5" x14ac:dyDescent="0.35">
      <c r="A3" t="s">
        <v>32</v>
      </c>
      <c r="B3" t="s">
        <v>33</v>
      </c>
      <c r="C3" t="s">
        <v>103</v>
      </c>
      <c r="D3">
        <v>3.5851630000000001</v>
      </c>
      <c r="E3">
        <v>568349.31000000006</v>
      </c>
    </row>
    <row r="4" spans="1:5" x14ac:dyDescent="0.35">
      <c r="A4" t="s">
        <v>32</v>
      </c>
      <c r="B4" t="s">
        <v>34</v>
      </c>
      <c r="C4" t="s">
        <v>101</v>
      </c>
      <c r="D4">
        <v>1.753085</v>
      </c>
      <c r="E4">
        <v>1068.42</v>
      </c>
    </row>
    <row r="5" spans="1:5" x14ac:dyDescent="0.35">
      <c r="A5" t="s">
        <v>32</v>
      </c>
      <c r="B5" t="s">
        <v>35</v>
      </c>
      <c r="C5" t="s">
        <v>104</v>
      </c>
      <c r="D5">
        <v>1.3899520000000001</v>
      </c>
      <c r="E5">
        <v>2183.8000000000002</v>
      </c>
    </row>
    <row r="6" spans="1:5" x14ac:dyDescent="0.35">
      <c r="A6" t="s">
        <v>32</v>
      </c>
      <c r="B6" t="s">
        <v>36</v>
      </c>
      <c r="C6" t="s">
        <v>104</v>
      </c>
      <c r="D6">
        <v>2.1317780000000002</v>
      </c>
      <c r="E6">
        <v>1999.21</v>
      </c>
    </row>
    <row r="7" spans="1:5" x14ac:dyDescent="0.35">
      <c r="A7" t="s">
        <v>32</v>
      </c>
      <c r="B7" t="s">
        <v>37</v>
      </c>
      <c r="C7" t="s">
        <v>104</v>
      </c>
      <c r="D7">
        <v>2.5596019999999999</v>
      </c>
      <c r="E7">
        <v>2933.12</v>
      </c>
    </row>
    <row r="8" spans="1:5" x14ac:dyDescent="0.35">
      <c r="A8" t="s">
        <v>32</v>
      </c>
      <c r="B8" t="s">
        <v>38</v>
      </c>
      <c r="C8" t="s">
        <v>104</v>
      </c>
      <c r="D8">
        <v>1.699829</v>
      </c>
      <c r="E8">
        <v>3133.56</v>
      </c>
    </row>
    <row r="9" spans="1:5" x14ac:dyDescent="0.35">
      <c r="A9" t="s">
        <v>32</v>
      </c>
      <c r="B9" t="s">
        <v>39</v>
      </c>
      <c r="C9" t="s">
        <v>104</v>
      </c>
      <c r="D9">
        <v>1.4636830000000001</v>
      </c>
      <c r="E9">
        <v>1964.3</v>
      </c>
    </row>
    <row r="10" spans="1:5" x14ac:dyDescent="0.35">
      <c r="A10" t="s">
        <v>32</v>
      </c>
      <c r="B10" t="s">
        <v>40</v>
      </c>
      <c r="C10" t="s">
        <v>104</v>
      </c>
      <c r="D10">
        <v>1.916687</v>
      </c>
      <c r="E10">
        <v>2160.9299999999998</v>
      </c>
    </row>
    <row r="11" spans="1:5" x14ac:dyDescent="0.35">
      <c r="A11" t="s">
        <v>32</v>
      </c>
      <c r="B11" t="s">
        <v>41</v>
      </c>
      <c r="C11" t="s">
        <v>104</v>
      </c>
      <c r="D11">
        <v>1.8189649999999999</v>
      </c>
      <c r="E11">
        <v>1951.75</v>
      </c>
    </row>
    <row r="12" spans="1:5" x14ac:dyDescent="0.35">
      <c r="A12" t="s">
        <v>32</v>
      </c>
      <c r="B12" t="s">
        <v>45</v>
      </c>
      <c r="C12" t="s">
        <v>106</v>
      </c>
      <c r="D12">
        <v>0.9153</v>
      </c>
      <c r="E12">
        <v>1493.34</v>
      </c>
    </row>
    <row r="13" spans="1:5" x14ac:dyDescent="0.35">
      <c r="A13" t="s">
        <v>32</v>
      </c>
      <c r="B13" t="s">
        <v>46</v>
      </c>
      <c r="C13" t="s">
        <v>106</v>
      </c>
      <c r="D13">
        <v>1.0067870000000001</v>
      </c>
      <c r="E13">
        <v>2313.36</v>
      </c>
    </row>
    <row r="14" spans="1:5" x14ac:dyDescent="0.35">
      <c r="A14" t="s">
        <v>32</v>
      </c>
      <c r="B14" t="s">
        <v>47</v>
      </c>
      <c r="C14" t="s">
        <v>101</v>
      </c>
      <c r="D14">
        <v>1.1339129999999999</v>
      </c>
      <c r="E14">
        <v>590.23</v>
      </c>
    </row>
    <row r="15" spans="1:5" x14ac:dyDescent="0.35">
      <c r="A15" t="s">
        <v>32</v>
      </c>
      <c r="B15" t="s">
        <v>48</v>
      </c>
      <c r="C15" t="s">
        <v>101</v>
      </c>
      <c r="D15">
        <v>1.063995</v>
      </c>
      <c r="E15">
        <v>674.88</v>
      </c>
    </row>
    <row r="16" spans="1:5" x14ac:dyDescent="0.35">
      <c r="A16" t="s">
        <v>32</v>
      </c>
      <c r="B16" t="s">
        <v>49</v>
      </c>
      <c r="C16" t="s">
        <v>106</v>
      </c>
      <c r="D16">
        <v>1.0115689999999999</v>
      </c>
      <c r="E16">
        <v>714.16</v>
      </c>
    </row>
    <row r="17" spans="1:5" x14ac:dyDescent="0.35">
      <c r="A17" t="s">
        <v>32</v>
      </c>
      <c r="B17" t="s">
        <v>50</v>
      </c>
      <c r="C17" t="s">
        <v>103</v>
      </c>
      <c r="D17">
        <v>1.845081</v>
      </c>
      <c r="E17">
        <v>360301.38</v>
      </c>
    </row>
    <row r="18" spans="1:5" x14ac:dyDescent="0.35">
      <c r="A18" t="s">
        <v>32</v>
      </c>
      <c r="B18" t="s">
        <v>51</v>
      </c>
      <c r="C18" t="s">
        <v>106</v>
      </c>
      <c r="D18">
        <v>0.87238899999999997</v>
      </c>
      <c r="E18">
        <v>1272.73</v>
      </c>
    </row>
    <row r="19" spans="1:5" x14ac:dyDescent="0.35">
      <c r="A19" t="s">
        <v>32</v>
      </c>
      <c r="B19" t="s">
        <v>52</v>
      </c>
      <c r="C19" t="s">
        <v>106</v>
      </c>
      <c r="D19">
        <v>0.99684799999999996</v>
      </c>
      <c r="E19">
        <v>809.1</v>
      </c>
    </row>
    <row r="20" spans="1:5" x14ac:dyDescent="0.35">
      <c r="A20" t="s">
        <v>32</v>
      </c>
      <c r="B20" t="s">
        <v>53</v>
      </c>
      <c r="C20" t="s">
        <v>106</v>
      </c>
      <c r="D20">
        <v>0.90404599999999991</v>
      </c>
      <c r="E20">
        <v>1149.48</v>
      </c>
    </row>
    <row r="21" spans="1:5" x14ac:dyDescent="0.35">
      <c r="A21" t="s">
        <v>32</v>
      </c>
      <c r="B21" t="s">
        <v>54</v>
      </c>
      <c r="C21" t="s">
        <v>106</v>
      </c>
      <c r="D21">
        <v>0.94338700000000009</v>
      </c>
      <c r="E21">
        <v>1296.4100000000001</v>
      </c>
    </row>
    <row r="22" spans="1:5" x14ac:dyDescent="0.35">
      <c r="A22" t="s">
        <v>32</v>
      </c>
      <c r="B22" t="s">
        <v>55</v>
      </c>
      <c r="C22" t="s">
        <v>106</v>
      </c>
      <c r="D22">
        <v>0.99107500000000004</v>
      </c>
      <c r="E22">
        <v>1064.57</v>
      </c>
    </row>
    <row r="23" spans="1:5" x14ac:dyDescent="0.35">
      <c r="A23" t="s">
        <v>32</v>
      </c>
      <c r="B23" t="s">
        <v>56</v>
      </c>
      <c r="C23" t="s">
        <v>101</v>
      </c>
      <c r="D23">
        <v>1.1836089999999999</v>
      </c>
      <c r="E23">
        <v>696.56</v>
      </c>
    </row>
    <row r="24" spans="1:5" x14ac:dyDescent="0.35">
      <c r="A24" t="s">
        <v>32</v>
      </c>
      <c r="B24" t="s">
        <v>57</v>
      </c>
      <c r="C24" t="s">
        <v>101</v>
      </c>
      <c r="D24">
        <v>1.2957160000000001</v>
      </c>
      <c r="E24">
        <v>369.66</v>
      </c>
    </row>
    <row r="25" spans="1:5" x14ac:dyDescent="0.35">
      <c r="A25" t="s">
        <v>32</v>
      </c>
      <c r="B25" t="s">
        <v>58</v>
      </c>
      <c r="C25" t="s">
        <v>101</v>
      </c>
      <c r="D25">
        <v>1.3014790000000001</v>
      </c>
      <c r="E25">
        <v>1052.49</v>
      </c>
    </row>
    <row r="26" spans="1:5" x14ac:dyDescent="0.35">
      <c r="A26" t="s">
        <v>32</v>
      </c>
      <c r="B26" t="s">
        <v>62</v>
      </c>
      <c r="C26" t="s">
        <v>101</v>
      </c>
      <c r="D26">
        <v>1.333259</v>
      </c>
      <c r="E26">
        <v>808.09</v>
      </c>
    </row>
    <row r="27" spans="1:5" x14ac:dyDescent="0.35">
      <c r="A27" t="s">
        <v>32</v>
      </c>
      <c r="B27" t="s">
        <v>63</v>
      </c>
      <c r="C27" t="s">
        <v>107</v>
      </c>
      <c r="D27">
        <v>1.2963750000000001</v>
      </c>
      <c r="E27">
        <v>434.93</v>
      </c>
    </row>
    <row r="28" spans="1:5" x14ac:dyDescent="0.35">
      <c r="A28" t="s">
        <v>32</v>
      </c>
      <c r="B28" t="s">
        <v>64</v>
      </c>
      <c r="C28" t="s">
        <v>106</v>
      </c>
      <c r="D28">
        <v>0.97530899999999998</v>
      </c>
      <c r="E28">
        <v>2055.66</v>
      </c>
    </row>
    <row r="29" spans="1:5" x14ac:dyDescent="0.35">
      <c r="A29" t="s">
        <v>32</v>
      </c>
      <c r="B29" t="s">
        <v>65</v>
      </c>
      <c r="C29" t="s">
        <v>101</v>
      </c>
      <c r="D29">
        <v>1.12337</v>
      </c>
      <c r="E29">
        <v>1079.02</v>
      </c>
    </row>
    <row r="30" spans="1:5" x14ac:dyDescent="0.35">
      <c r="A30" t="s">
        <v>32</v>
      </c>
      <c r="B30" t="s">
        <v>66</v>
      </c>
      <c r="C30" t="s">
        <v>101</v>
      </c>
      <c r="D30">
        <v>1.049555</v>
      </c>
      <c r="E30">
        <v>448.63</v>
      </c>
    </row>
    <row r="31" spans="1:5" x14ac:dyDescent="0.35">
      <c r="A31" t="s">
        <v>32</v>
      </c>
      <c r="B31" t="s">
        <v>67</v>
      </c>
      <c r="C31" t="s">
        <v>107</v>
      </c>
      <c r="D31">
        <v>1.03521</v>
      </c>
      <c r="E31">
        <v>268.67</v>
      </c>
    </row>
    <row r="32" spans="1:5" x14ac:dyDescent="0.35">
      <c r="A32" t="s">
        <v>32</v>
      </c>
      <c r="B32" t="s">
        <v>68</v>
      </c>
      <c r="C32" t="s">
        <v>101</v>
      </c>
      <c r="D32">
        <v>1.053153</v>
      </c>
      <c r="E32">
        <v>714.88</v>
      </c>
    </row>
    <row r="33" spans="1:5" x14ac:dyDescent="0.35">
      <c r="A33" t="s">
        <v>32</v>
      </c>
      <c r="B33" t="s">
        <v>69</v>
      </c>
      <c r="C33" t="s">
        <v>101</v>
      </c>
      <c r="D33">
        <v>1.0586329999999999</v>
      </c>
      <c r="E33">
        <v>805.32</v>
      </c>
    </row>
    <row r="34" spans="1:5" x14ac:dyDescent="0.35">
      <c r="A34" t="s">
        <v>32</v>
      </c>
      <c r="B34" t="s">
        <v>70</v>
      </c>
      <c r="C34" t="s">
        <v>106</v>
      </c>
      <c r="D34">
        <v>1.010605</v>
      </c>
      <c r="E34">
        <v>809.26</v>
      </c>
    </row>
    <row r="35" spans="1:5" x14ac:dyDescent="0.35">
      <c r="A35" t="s">
        <v>32</v>
      </c>
      <c r="B35" t="s">
        <v>71</v>
      </c>
      <c r="C35" t="s">
        <v>106</v>
      </c>
      <c r="D35">
        <v>0.90632600000000008</v>
      </c>
      <c r="E35">
        <v>1826.98</v>
      </c>
    </row>
    <row r="36" spans="1:5" x14ac:dyDescent="0.35">
      <c r="A36" t="s">
        <v>32</v>
      </c>
      <c r="B36" t="s">
        <v>72</v>
      </c>
      <c r="C36" t="s">
        <v>106</v>
      </c>
      <c r="D36">
        <v>0.97850599999999999</v>
      </c>
      <c r="E36">
        <v>799.51</v>
      </c>
    </row>
    <row r="37" spans="1:5" x14ac:dyDescent="0.35">
      <c r="A37" t="s">
        <v>32</v>
      </c>
      <c r="B37" t="s">
        <v>73</v>
      </c>
      <c r="C37" t="s">
        <v>101</v>
      </c>
      <c r="D37">
        <v>1.0872269999999999</v>
      </c>
      <c r="E37">
        <v>856.39</v>
      </c>
    </row>
    <row r="38" spans="1:5" x14ac:dyDescent="0.35">
      <c r="A38" t="s">
        <v>32</v>
      </c>
      <c r="B38" t="s">
        <v>74</v>
      </c>
      <c r="C38" t="s">
        <v>103</v>
      </c>
      <c r="D38">
        <v>1.7940290000000001</v>
      </c>
      <c r="E38">
        <v>387642.94</v>
      </c>
    </row>
    <row r="39" spans="1:5" x14ac:dyDescent="0.35">
      <c r="A39" t="s">
        <v>32</v>
      </c>
      <c r="B39" t="s">
        <v>75</v>
      </c>
      <c r="C39" t="s">
        <v>101</v>
      </c>
      <c r="D39">
        <v>1.1638139999999999</v>
      </c>
      <c r="E39">
        <v>774.38</v>
      </c>
    </row>
    <row r="40" spans="1:5" x14ac:dyDescent="0.35">
      <c r="A40" t="s">
        <v>32</v>
      </c>
      <c r="B40" t="s">
        <v>76</v>
      </c>
      <c r="C40" t="s">
        <v>101</v>
      </c>
      <c r="D40">
        <v>1.051696</v>
      </c>
      <c r="E40">
        <v>1032.48</v>
      </c>
    </row>
    <row r="41" spans="1:5" x14ac:dyDescent="0.35">
      <c r="A41" t="s">
        <v>32</v>
      </c>
      <c r="B41" t="s">
        <v>80</v>
      </c>
      <c r="C41" t="s">
        <v>106</v>
      </c>
      <c r="D41">
        <v>1.001201</v>
      </c>
      <c r="E41">
        <v>836.73</v>
      </c>
    </row>
    <row r="42" spans="1:5" x14ac:dyDescent="0.35">
      <c r="A42" t="s">
        <v>82</v>
      </c>
      <c r="B42" t="s">
        <v>81</v>
      </c>
      <c r="C42" t="s">
        <v>106</v>
      </c>
      <c r="D42">
        <v>1.0101599999999999</v>
      </c>
      <c r="E42">
        <v>953.87</v>
      </c>
    </row>
    <row r="43" spans="1:5" x14ac:dyDescent="0.35">
      <c r="A43" t="s">
        <v>82</v>
      </c>
      <c r="B43" t="s">
        <v>83</v>
      </c>
      <c r="C43" t="s">
        <v>101</v>
      </c>
      <c r="D43">
        <v>1.063045</v>
      </c>
      <c r="E43">
        <v>1529.04</v>
      </c>
    </row>
    <row r="44" spans="1:5" x14ac:dyDescent="0.35">
      <c r="A44" t="s">
        <v>82</v>
      </c>
      <c r="B44" t="s">
        <v>84</v>
      </c>
      <c r="C44" t="s">
        <v>101</v>
      </c>
      <c r="D44">
        <v>1.2537849999999999</v>
      </c>
      <c r="E44">
        <v>446.54</v>
      </c>
    </row>
    <row r="45" spans="1:5" x14ac:dyDescent="0.35">
      <c r="A45" t="s">
        <v>82</v>
      </c>
      <c r="B45" t="s">
        <v>85</v>
      </c>
      <c r="C45" t="s">
        <v>106</v>
      </c>
      <c r="D45">
        <v>0.99755400000000005</v>
      </c>
      <c r="E45">
        <v>817.44</v>
      </c>
    </row>
    <row r="46" spans="1:5" x14ac:dyDescent="0.35">
      <c r="A46" t="s">
        <v>82</v>
      </c>
      <c r="B46" t="s">
        <v>86</v>
      </c>
      <c r="C46" t="s">
        <v>106</v>
      </c>
      <c r="D46">
        <v>0.80902299999999994</v>
      </c>
      <c r="E46">
        <v>4271.5200000000004</v>
      </c>
    </row>
    <row r="47" spans="1:5" x14ac:dyDescent="0.35">
      <c r="A47" t="s">
        <v>82</v>
      </c>
      <c r="B47" t="s">
        <v>87</v>
      </c>
      <c r="C47" t="s">
        <v>101</v>
      </c>
      <c r="D47">
        <v>1.2981199999999999</v>
      </c>
      <c r="E47">
        <v>1076.28</v>
      </c>
    </row>
    <row r="48" spans="1:5" x14ac:dyDescent="0.35">
      <c r="A48" t="s">
        <v>82</v>
      </c>
      <c r="B48" t="s">
        <v>88</v>
      </c>
      <c r="C48" t="s">
        <v>101</v>
      </c>
      <c r="D48">
        <v>1.0490619999999999</v>
      </c>
      <c r="E48">
        <v>1748.43</v>
      </c>
    </row>
    <row r="49" spans="1:5" x14ac:dyDescent="0.35">
      <c r="A49" t="s">
        <v>82</v>
      </c>
      <c r="B49" t="s">
        <v>89</v>
      </c>
      <c r="C49" t="s">
        <v>101</v>
      </c>
      <c r="D49">
        <v>1.0646260000000001</v>
      </c>
      <c r="E49">
        <v>1538.97</v>
      </c>
    </row>
    <row r="50" spans="1:5" x14ac:dyDescent="0.35">
      <c r="A50" t="s">
        <v>82</v>
      </c>
      <c r="B50" t="s">
        <v>90</v>
      </c>
      <c r="C50" t="s">
        <v>106</v>
      </c>
      <c r="D50">
        <v>0.88281200000000004</v>
      </c>
      <c r="E50">
        <v>1209.3399999999999</v>
      </c>
    </row>
    <row r="51" spans="1:5" x14ac:dyDescent="0.35">
      <c r="A51" t="s">
        <v>82</v>
      </c>
      <c r="B51" t="s">
        <v>91</v>
      </c>
      <c r="C51" t="s">
        <v>101</v>
      </c>
      <c r="D51">
        <v>1.0870470000000001</v>
      </c>
      <c r="E51">
        <v>890.49</v>
      </c>
    </row>
    <row r="52" spans="1:5" x14ac:dyDescent="0.35">
      <c r="A52" t="s">
        <v>82</v>
      </c>
      <c r="B52" t="s">
        <v>92</v>
      </c>
      <c r="C52" t="s">
        <v>107</v>
      </c>
      <c r="D52">
        <v>0.82545800000000003</v>
      </c>
      <c r="E52">
        <v>479.76</v>
      </c>
    </row>
    <row r="53" spans="1:5" x14ac:dyDescent="0.35">
      <c r="A53" t="s">
        <v>82</v>
      </c>
      <c r="B53" t="s">
        <v>93</v>
      </c>
      <c r="C53" t="s">
        <v>107</v>
      </c>
      <c r="D53">
        <v>1.0163709999999999</v>
      </c>
      <c r="E53">
        <v>255.17</v>
      </c>
    </row>
    <row r="54" spans="1:5" x14ac:dyDescent="0.35">
      <c r="A54" t="s">
        <v>82</v>
      </c>
      <c r="B54" t="s">
        <v>94</v>
      </c>
      <c r="C54" t="s">
        <v>110</v>
      </c>
      <c r="D54">
        <v>0.77460799999999996</v>
      </c>
      <c r="E54">
        <v>1496.03</v>
      </c>
    </row>
    <row r="55" spans="1:5" x14ac:dyDescent="0.35">
      <c r="A55" t="s">
        <v>82</v>
      </c>
      <c r="B55" t="s">
        <v>95</v>
      </c>
      <c r="C55" t="s">
        <v>107</v>
      </c>
      <c r="D55">
        <v>1.06063</v>
      </c>
      <c r="E55">
        <v>291.55</v>
      </c>
    </row>
    <row r="56" spans="1:5" x14ac:dyDescent="0.35">
      <c r="A56" t="s">
        <v>82</v>
      </c>
      <c r="B56" t="s">
        <v>96</v>
      </c>
      <c r="C56" t="s">
        <v>106</v>
      </c>
      <c r="D56">
        <v>0.97317299999999995</v>
      </c>
      <c r="E56">
        <v>612.48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7</v>
      </c>
      <c r="E1" t="s">
        <v>23</v>
      </c>
    </row>
    <row r="2" spans="1:5" x14ac:dyDescent="0.35">
      <c r="A2" t="s">
        <v>32</v>
      </c>
      <c r="B2" t="s">
        <v>31</v>
      </c>
      <c r="C2" t="s">
        <v>101</v>
      </c>
      <c r="D2">
        <v>4.5</v>
      </c>
      <c r="E2">
        <v>1.5089999999999999</v>
      </c>
    </row>
    <row r="3" spans="1:5" x14ac:dyDescent="0.35">
      <c r="A3" t="s">
        <v>32</v>
      </c>
      <c r="B3" t="s">
        <v>33</v>
      </c>
      <c r="C3" t="s">
        <v>103</v>
      </c>
      <c r="D3">
        <v>612387.81000000006</v>
      </c>
      <c r="E3">
        <v>35797.599999999999</v>
      </c>
    </row>
    <row r="4" spans="1:5" x14ac:dyDescent="0.35">
      <c r="A4" t="s">
        <v>32</v>
      </c>
      <c r="B4" t="s">
        <v>34</v>
      </c>
      <c r="C4" t="s">
        <v>101</v>
      </c>
      <c r="D4">
        <v>94.6</v>
      </c>
      <c r="E4">
        <v>2.3460000000000001</v>
      </c>
    </row>
    <row r="5" spans="1:5" x14ac:dyDescent="0.35">
      <c r="A5" t="s">
        <v>32</v>
      </c>
      <c r="B5" t="s">
        <v>35</v>
      </c>
      <c r="C5" t="s">
        <v>104</v>
      </c>
      <c r="D5">
        <v>10.199999999999999</v>
      </c>
      <c r="E5">
        <v>2.2450000000000001</v>
      </c>
    </row>
    <row r="6" spans="1:5" x14ac:dyDescent="0.35">
      <c r="A6" t="s">
        <v>32</v>
      </c>
      <c r="B6" t="s">
        <v>36</v>
      </c>
      <c r="C6" t="s">
        <v>104</v>
      </c>
      <c r="D6">
        <v>33.35</v>
      </c>
      <c r="E6">
        <v>14.78</v>
      </c>
    </row>
    <row r="7" spans="1:5" x14ac:dyDescent="0.35">
      <c r="A7" t="s">
        <v>32</v>
      </c>
      <c r="B7" t="s">
        <v>37</v>
      </c>
      <c r="C7" t="s">
        <v>104</v>
      </c>
      <c r="D7">
        <v>29.6</v>
      </c>
      <c r="E7">
        <v>15.14</v>
      </c>
    </row>
    <row r="8" spans="1:5" x14ac:dyDescent="0.35">
      <c r="A8" t="s">
        <v>32</v>
      </c>
      <c r="B8" t="s">
        <v>38</v>
      </c>
      <c r="C8" t="s">
        <v>104</v>
      </c>
      <c r="D8">
        <v>3.26</v>
      </c>
      <c r="E8">
        <v>0.97899999999999998</v>
      </c>
    </row>
    <row r="9" spans="1:5" x14ac:dyDescent="0.35">
      <c r="A9" t="s">
        <v>32</v>
      </c>
      <c r="B9" t="s">
        <v>39</v>
      </c>
      <c r="C9" t="s">
        <v>104</v>
      </c>
      <c r="D9">
        <v>1.165</v>
      </c>
      <c r="E9">
        <v>0.434</v>
      </c>
    </row>
    <row r="10" spans="1:5" x14ac:dyDescent="0.35">
      <c r="A10" t="s">
        <v>32</v>
      </c>
      <c r="B10" t="s">
        <v>40</v>
      </c>
      <c r="C10" t="s">
        <v>104</v>
      </c>
      <c r="D10">
        <v>10.7</v>
      </c>
      <c r="E10">
        <v>1.2</v>
      </c>
    </row>
    <row r="11" spans="1:5" x14ac:dyDescent="0.35">
      <c r="A11" t="s">
        <v>32</v>
      </c>
      <c r="B11" t="s">
        <v>41</v>
      </c>
      <c r="C11" t="s">
        <v>104</v>
      </c>
      <c r="D11">
        <v>11.04</v>
      </c>
      <c r="E11">
        <v>1.7450000000000001</v>
      </c>
    </row>
    <row r="12" spans="1:5" x14ac:dyDescent="0.35">
      <c r="A12" t="s">
        <v>32</v>
      </c>
      <c r="B12" t="s">
        <v>45</v>
      </c>
      <c r="C12" t="s">
        <v>106</v>
      </c>
      <c r="D12">
        <v>3.59</v>
      </c>
      <c r="E12">
        <v>0.58099999999999996</v>
      </c>
    </row>
    <row r="13" spans="1:5" x14ac:dyDescent="0.35">
      <c r="A13" t="s">
        <v>32</v>
      </c>
      <c r="B13" t="s">
        <v>46</v>
      </c>
      <c r="C13" t="s">
        <v>106</v>
      </c>
      <c r="D13">
        <v>52.59</v>
      </c>
      <c r="E13">
        <v>2.1800000000000002</v>
      </c>
    </row>
    <row r="14" spans="1:5" x14ac:dyDescent="0.35">
      <c r="A14" t="s">
        <v>32</v>
      </c>
      <c r="B14" t="s">
        <v>47</v>
      </c>
      <c r="C14" t="s">
        <v>101</v>
      </c>
      <c r="D14">
        <v>3.44</v>
      </c>
      <c r="E14">
        <v>0.30399999999999999</v>
      </c>
    </row>
    <row r="15" spans="1:5" x14ac:dyDescent="0.35">
      <c r="A15" t="s">
        <v>32</v>
      </c>
      <c r="B15" t="s">
        <v>48</v>
      </c>
      <c r="C15" t="s">
        <v>101</v>
      </c>
      <c r="D15">
        <v>2.76</v>
      </c>
      <c r="E15">
        <v>0.86199999999999999</v>
      </c>
    </row>
    <row r="16" spans="1:5" x14ac:dyDescent="0.35">
      <c r="A16" t="s">
        <v>32</v>
      </c>
      <c r="B16" t="s">
        <v>49</v>
      </c>
      <c r="C16" t="s">
        <v>106</v>
      </c>
      <c r="D16">
        <v>4.9400000000000004</v>
      </c>
      <c r="E16">
        <v>1.742</v>
      </c>
    </row>
    <row r="17" spans="1:5" x14ac:dyDescent="0.35">
      <c r="A17" t="s">
        <v>32</v>
      </c>
      <c r="B17" t="s">
        <v>50</v>
      </c>
      <c r="C17" t="s">
        <v>103</v>
      </c>
      <c r="D17">
        <v>163061.22</v>
      </c>
      <c r="E17">
        <v>13010.85</v>
      </c>
    </row>
    <row r="18" spans="1:5" x14ac:dyDescent="0.35">
      <c r="A18" t="s">
        <v>32</v>
      </c>
      <c r="B18" t="s">
        <v>51</v>
      </c>
      <c r="C18" t="s">
        <v>106</v>
      </c>
      <c r="D18">
        <v>4.42</v>
      </c>
      <c r="E18">
        <v>1.552</v>
      </c>
    </row>
    <row r="19" spans="1:5" x14ac:dyDescent="0.35">
      <c r="A19" t="s">
        <v>32</v>
      </c>
      <c r="B19" t="s">
        <v>52</v>
      </c>
      <c r="C19" t="s">
        <v>106</v>
      </c>
      <c r="D19">
        <v>5.27</v>
      </c>
      <c r="E19">
        <v>2.0920000000000001</v>
      </c>
    </row>
    <row r="20" spans="1:5" x14ac:dyDescent="0.35">
      <c r="A20" t="s">
        <v>32</v>
      </c>
      <c r="B20" t="s">
        <v>53</v>
      </c>
      <c r="C20" t="s">
        <v>106</v>
      </c>
      <c r="D20">
        <v>4.4000000000000004</v>
      </c>
      <c r="E20">
        <v>0.85899999999999999</v>
      </c>
    </row>
    <row r="21" spans="1:5" x14ac:dyDescent="0.35">
      <c r="A21" t="s">
        <v>32</v>
      </c>
      <c r="B21" t="s">
        <v>54</v>
      </c>
      <c r="C21" t="s">
        <v>106</v>
      </c>
      <c r="D21">
        <v>4.08</v>
      </c>
      <c r="E21">
        <v>1.401</v>
      </c>
    </row>
    <row r="22" spans="1:5" x14ac:dyDescent="0.35">
      <c r="A22" t="s">
        <v>32</v>
      </c>
      <c r="B22" t="s">
        <v>55</v>
      </c>
      <c r="C22" t="s">
        <v>106</v>
      </c>
      <c r="D22">
        <v>24.74</v>
      </c>
      <c r="E22">
        <v>1.7729999999999999</v>
      </c>
    </row>
    <row r="23" spans="1:5" x14ac:dyDescent="0.35">
      <c r="A23" t="s">
        <v>32</v>
      </c>
      <c r="B23" t="s">
        <v>56</v>
      </c>
      <c r="C23" t="s">
        <v>101</v>
      </c>
      <c r="D23">
        <v>13.45</v>
      </c>
      <c r="E23">
        <v>2.0649999999999999</v>
      </c>
    </row>
    <row r="24" spans="1:5" x14ac:dyDescent="0.35">
      <c r="A24" t="s">
        <v>32</v>
      </c>
      <c r="B24" t="s">
        <v>57</v>
      </c>
      <c r="C24" t="s">
        <v>101</v>
      </c>
      <c r="D24">
        <v>4.05</v>
      </c>
      <c r="E24">
        <v>0.58499999999999996</v>
      </c>
    </row>
    <row r="25" spans="1:5" x14ac:dyDescent="0.35">
      <c r="A25" t="s">
        <v>32</v>
      </c>
      <c r="B25" t="s">
        <v>58</v>
      </c>
      <c r="C25" t="s">
        <v>101</v>
      </c>
      <c r="D25">
        <v>38.9</v>
      </c>
      <c r="E25">
        <v>4.45</v>
      </c>
    </row>
    <row r="26" spans="1:5" x14ac:dyDescent="0.35">
      <c r="A26" t="s">
        <v>32</v>
      </c>
      <c r="B26" t="s">
        <v>62</v>
      </c>
      <c r="C26" t="s">
        <v>101</v>
      </c>
      <c r="D26">
        <v>19.82</v>
      </c>
      <c r="E26">
        <v>2.7210000000000001</v>
      </c>
    </row>
    <row r="27" spans="1:5" x14ac:dyDescent="0.35">
      <c r="A27" t="s">
        <v>32</v>
      </c>
      <c r="B27" t="s">
        <v>63</v>
      </c>
      <c r="C27" t="s">
        <v>107</v>
      </c>
      <c r="D27">
        <v>2.2709999999999999</v>
      </c>
      <c r="E27">
        <v>0.49</v>
      </c>
    </row>
    <row r="28" spans="1:5" x14ac:dyDescent="0.35">
      <c r="A28" t="s">
        <v>32</v>
      </c>
      <c r="B28" t="s">
        <v>64</v>
      </c>
      <c r="C28" t="s">
        <v>106</v>
      </c>
      <c r="D28">
        <v>371.82</v>
      </c>
      <c r="E28">
        <v>12.36</v>
      </c>
    </row>
    <row r="29" spans="1:5" x14ac:dyDescent="0.35">
      <c r="A29" t="s">
        <v>32</v>
      </c>
      <c r="B29" t="s">
        <v>65</v>
      </c>
      <c r="C29" t="s">
        <v>101</v>
      </c>
      <c r="D29">
        <v>116</v>
      </c>
      <c r="E29">
        <v>4.72</v>
      </c>
    </row>
    <row r="30" spans="1:5" x14ac:dyDescent="0.35">
      <c r="A30" t="s">
        <v>32</v>
      </c>
      <c r="B30" t="s">
        <v>66</v>
      </c>
      <c r="C30" t="s">
        <v>101</v>
      </c>
      <c r="D30">
        <v>10.64</v>
      </c>
      <c r="E30">
        <v>1.8680000000000001</v>
      </c>
    </row>
    <row r="31" spans="1:5" x14ac:dyDescent="0.35">
      <c r="A31" t="s">
        <v>32</v>
      </c>
      <c r="B31" t="s">
        <v>67</v>
      </c>
      <c r="C31" t="s">
        <v>107</v>
      </c>
      <c r="D31">
        <v>3</v>
      </c>
      <c r="E31">
        <v>0.71199999999999997</v>
      </c>
    </row>
    <row r="32" spans="1:5" x14ac:dyDescent="0.35">
      <c r="A32" t="s">
        <v>32</v>
      </c>
      <c r="B32" t="s">
        <v>68</v>
      </c>
      <c r="C32" t="s">
        <v>101</v>
      </c>
      <c r="D32">
        <v>5.3</v>
      </c>
      <c r="E32">
        <v>1.016</v>
      </c>
    </row>
    <row r="33" spans="1:5" x14ac:dyDescent="0.35">
      <c r="A33" t="s">
        <v>32</v>
      </c>
      <c r="B33" t="s">
        <v>69</v>
      </c>
      <c r="C33" t="s">
        <v>101</v>
      </c>
      <c r="D33">
        <v>17.61</v>
      </c>
      <c r="E33">
        <v>1.2070000000000001</v>
      </c>
    </row>
    <row r="34" spans="1:5" x14ac:dyDescent="0.35">
      <c r="A34" t="s">
        <v>32</v>
      </c>
      <c r="B34" t="s">
        <v>70</v>
      </c>
      <c r="C34" t="s">
        <v>106</v>
      </c>
      <c r="D34">
        <v>14.4</v>
      </c>
      <c r="E34">
        <v>0.94799999999999995</v>
      </c>
    </row>
    <row r="35" spans="1:5" x14ac:dyDescent="0.35">
      <c r="A35" t="s">
        <v>32</v>
      </c>
      <c r="B35" t="s">
        <v>71</v>
      </c>
      <c r="C35" t="s">
        <v>106</v>
      </c>
      <c r="D35">
        <v>6.17</v>
      </c>
      <c r="E35">
        <v>1.6739999999999999</v>
      </c>
    </row>
    <row r="36" spans="1:5" x14ac:dyDescent="0.35">
      <c r="A36" t="s">
        <v>32</v>
      </c>
      <c r="B36" t="s">
        <v>72</v>
      </c>
      <c r="C36" t="s">
        <v>106</v>
      </c>
      <c r="D36">
        <v>4.24</v>
      </c>
      <c r="E36">
        <v>1.4</v>
      </c>
    </row>
    <row r="37" spans="1:5" x14ac:dyDescent="0.35">
      <c r="A37" t="s">
        <v>32</v>
      </c>
      <c r="B37" t="s">
        <v>73</v>
      </c>
      <c r="C37" t="s">
        <v>101</v>
      </c>
      <c r="D37">
        <v>25.7</v>
      </c>
      <c r="E37">
        <v>3.93</v>
      </c>
    </row>
    <row r="38" spans="1:5" x14ac:dyDescent="0.35">
      <c r="A38" t="s">
        <v>32</v>
      </c>
      <c r="B38" t="s">
        <v>74</v>
      </c>
      <c r="C38" t="s">
        <v>103</v>
      </c>
      <c r="D38">
        <v>388694.66</v>
      </c>
      <c r="E38">
        <v>30007.03</v>
      </c>
    </row>
    <row r="39" spans="1:5" x14ac:dyDescent="0.35">
      <c r="A39" t="s">
        <v>32</v>
      </c>
      <c r="B39" t="s">
        <v>75</v>
      </c>
      <c r="C39" t="s">
        <v>101</v>
      </c>
      <c r="D39">
        <v>4.47</v>
      </c>
      <c r="E39">
        <v>0.621</v>
      </c>
    </row>
    <row r="40" spans="1:5" x14ac:dyDescent="0.35">
      <c r="A40" t="s">
        <v>32</v>
      </c>
      <c r="B40" t="s">
        <v>76</v>
      </c>
      <c r="C40" t="s">
        <v>101</v>
      </c>
      <c r="D40">
        <v>5.5</v>
      </c>
      <c r="E40">
        <v>1.581</v>
      </c>
    </row>
    <row r="41" spans="1:5" x14ac:dyDescent="0.35">
      <c r="A41" t="s">
        <v>32</v>
      </c>
      <c r="B41" t="s">
        <v>80</v>
      </c>
      <c r="C41" t="s">
        <v>106</v>
      </c>
      <c r="D41">
        <v>7.18</v>
      </c>
      <c r="E41">
        <v>1.151</v>
      </c>
    </row>
    <row r="42" spans="1:5" x14ac:dyDescent="0.35">
      <c r="A42" t="s">
        <v>82</v>
      </c>
      <c r="B42" t="s">
        <v>81</v>
      </c>
      <c r="C42" t="s">
        <v>106</v>
      </c>
      <c r="D42">
        <v>4.25</v>
      </c>
      <c r="E42">
        <v>1.4039999999999999</v>
      </c>
    </row>
    <row r="43" spans="1:5" x14ac:dyDescent="0.35">
      <c r="A43" t="s">
        <v>82</v>
      </c>
      <c r="B43" t="s">
        <v>83</v>
      </c>
      <c r="C43" t="s">
        <v>101</v>
      </c>
      <c r="D43">
        <v>87.99</v>
      </c>
      <c r="E43">
        <v>5.83</v>
      </c>
    </row>
    <row r="44" spans="1:5" x14ac:dyDescent="0.35">
      <c r="A44" t="s">
        <v>82</v>
      </c>
      <c r="B44" t="s">
        <v>84</v>
      </c>
      <c r="C44" t="s">
        <v>101</v>
      </c>
      <c r="D44">
        <v>3.09</v>
      </c>
      <c r="E44">
        <v>1.0109999999999999</v>
      </c>
    </row>
    <row r="45" spans="1:5" x14ac:dyDescent="0.35">
      <c r="A45" t="s">
        <v>82</v>
      </c>
      <c r="B45" t="s">
        <v>85</v>
      </c>
      <c r="C45" t="s">
        <v>106</v>
      </c>
      <c r="D45">
        <v>4.24</v>
      </c>
      <c r="E45">
        <v>1.101</v>
      </c>
    </row>
    <row r="46" spans="1:5" x14ac:dyDescent="0.35">
      <c r="A46" t="s">
        <v>82</v>
      </c>
      <c r="B46" t="s">
        <v>86</v>
      </c>
      <c r="C46" t="s">
        <v>106</v>
      </c>
      <c r="D46">
        <v>3.28</v>
      </c>
      <c r="E46">
        <v>1.0369999999999999</v>
      </c>
    </row>
    <row r="47" spans="1:5" x14ac:dyDescent="0.35">
      <c r="A47" t="s">
        <v>82</v>
      </c>
      <c r="B47" t="s">
        <v>87</v>
      </c>
      <c r="C47" t="s">
        <v>101</v>
      </c>
      <c r="D47">
        <v>18.09</v>
      </c>
      <c r="E47">
        <v>4.08</v>
      </c>
    </row>
    <row r="48" spans="1:5" x14ac:dyDescent="0.35">
      <c r="A48" t="s">
        <v>82</v>
      </c>
      <c r="B48" t="s">
        <v>88</v>
      </c>
      <c r="C48" t="s">
        <v>101</v>
      </c>
      <c r="D48">
        <v>49.79</v>
      </c>
      <c r="E48">
        <v>3.43</v>
      </c>
    </row>
    <row r="49" spans="1:5" x14ac:dyDescent="0.35">
      <c r="A49" t="s">
        <v>82</v>
      </c>
      <c r="B49" t="s">
        <v>89</v>
      </c>
      <c r="C49" t="s">
        <v>101</v>
      </c>
      <c r="D49">
        <v>28.6</v>
      </c>
      <c r="E49">
        <v>3.07</v>
      </c>
    </row>
    <row r="50" spans="1:5" x14ac:dyDescent="0.35">
      <c r="A50" t="s">
        <v>82</v>
      </c>
      <c r="B50" t="s">
        <v>90</v>
      </c>
      <c r="C50" t="s">
        <v>106</v>
      </c>
      <c r="D50">
        <v>2.552</v>
      </c>
      <c r="E50">
        <v>0.622</v>
      </c>
    </row>
    <row r="51" spans="1:5" x14ac:dyDescent="0.35">
      <c r="A51" t="s">
        <v>82</v>
      </c>
      <c r="B51" t="s">
        <v>91</v>
      </c>
      <c r="C51" t="s">
        <v>101</v>
      </c>
      <c r="D51">
        <v>99.52</v>
      </c>
      <c r="E51">
        <v>4.82</v>
      </c>
    </row>
    <row r="52" spans="1:5" x14ac:dyDescent="0.35">
      <c r="A52" t="s">
        <v>82</v>
      </c>
      <c r="B52" t="s">
        <v>92</v>
      </c>
      <c r="C52" t="s">
        <v>107</v>
      </c>
      <c r="D52">
        <v>4.78</v>
      </c>
      <c r="E52">
        <v>0.29599999999999999</v>
      </c>
    </row>
    <row r="53" spans="1:5" x14ac:dyDescent="0.35">
      <c r="A53" t="s">
        <v>82</v>
      </c>
      <c r="B53" t="s">
        <v>93</v>
      </c>
      <c r="C53" t="s">
        <v>107</v>
      </c>
      <c r="D53">
        <v>1.744</v>
      </c>
      <c r="E53">
        <v>0.48199999999999998</v>
      </c>
    </row>
    <row r="54" spans="1:5" x14ac:dyDescent="0.35">
      <c r="A54" t="s">
        <v>82</v>
      </c>
      <c r="B54" t="s">
        <v>94</v>
      </c>
      <c r="C54" t="s">
        <v>110</v>
      </c>
      <c r="D54">
        <v>4.26</v>
      </c>
      <c r="E54">
        <v>1.34</v>
      </c>
    </row>
    <row r="55" spans="1:5" x14ac:dyDescent="0.35">
      <c r="A55" t="s">
        <v>82</v>
      </c>
      <c r="B55" t="s">
        <v>95</v>
      </c>
      <c r="C55" t="s">
        <v>107</v>
      </c>
      <c r="D55">
        <v>1.419</v>
      </c>
      <c r="E55">
        <v>0.41099999999999998</v>
      </c>
    </row>
    <row r="56" spans="1:5" x14ac:dyDescent="0.35">
      <c r="A56" t="s">
        <v>82</v>
      </c>
      <c r="B56" t="s">
        <v>96</v>
      </c>
      <c r="C56" t="s">
        <v>106</v>
      </c>
      <c r="D56">
        <v>2.6789999999999998</v>
      </c>
      <c r="E56">
        <v>0.748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25</v>
      </c>
      <c r="E1" t="s">
        <v>24</v>
      </c>
    </row>
    <row r="2" spans="1:5" x14ac:dyDescent="0.35">
      <c r="A2" t="s">
        <v>32</v>
      </c>
      <c r="B2" t="s">
        <v>31</v>
      </c>
      <c r="C2" t="s">
        <v>101</v>
      </c>
      <c r="D2">
        <v>133.66</v>
      </c>
      <c r="E2">
        <v>59.09</v>
      </c>
    </row>
    <row r="3" spans="1:5" x14ac:dyDescent="0.35">
      <c r="A3" t="s">
        <v>32</v>
      </c>
      <c r="B3" t="s">
        <v>33</v>
      </c>
      <c r="C3" t="s">
        <v>103</v>
      </c>
      <c r="D3">
        <v>47092.73</v>
      </c>
      <c r="E3">
        <v>319817.28000000003</v>
      </c>
    </row>
    <row r="4" spans="1:5" x14ac:dyDescent="0.35">
      <c r="A4" t="s">
        <v>32</v>
      </c>
      <c r="B4" t="s">
        <v>34</v>
      </c>
      <c r="C4" t="s">
        <v>101</v>
      </c>
      <c r="D4">
        <v>148.56</v>
      </c>
      <c r="E4">
        <v>102.36</v>
      </c>
    </row>
    <row r="5" spans="1:5" x14ac:dyDescent="0.35">
      <c r="A5" t="s">
        <v>32</v>
      </c>
      <c r="B5" t="s">
        <v>35</v>
      </c>
      <c r="C5" t="s">
        <v>104</v>
      </c>
      <c r="D5">
        <v>140.78</v>
      </c>
      <c r="E5">
        <v>84.72</v>
      </c>
    </row>
    <row r="6" spans="1:5" x14ac:dyDescent="0.35">
      <c r="A6" t="s">
        <v>32</v>
      </c>
      <c r="B6" t="s">
        <v>36</v>
      </c>
      <c r="C6" t="s">
        <v>104</v>
      </c>
      <c r="D6">
        <v>1126.8599999999999</v>
      </c>
      <c r="E6">
        <v>230.6</v>
      </c>
    </row>
    <row r="7" spans="1:5" x14ac:dyDescent="0.35">
      <c r="A7" t="s">
        <v>32</v>
      </c>
      <c r="B7" t="s">
        <v>37</v>
      </c>
      <c r="C7" t="s">
        <v>104</v>
      </c>
      <c r="D7">
        <v>509.08</v>
      </c>
      <c r="E7">
        <v>42.75</v>
      </c>
    </row>
    <row r="8" spans="1:5" x14ac:dyDescent="0.35">
      <c r="A8" t="s">
        <v>32</v>
      </c>
      <c r="B8" t="s">
        <v>38</v>
      </c>
      <c r="C8" t="s">
        <v>104</v>
      </c>
      <c r="D8">
        <v>149.53</v>
      </c>
      <c r="E8">
        <v>88.41</v>
      </c>
    </row>
    <row r="9" spans="1:5" x14ac:dyDescent="0.35">
      <c r="A9" t="s">
        <v>32</v>
      </c>
      <c r="B9" t="s">
        <v>39</v>
      </c>
      <c r="C9" t="s">
        <v>104</v>
      </c>
      <c r="D9">
        <v>135.06</v>
      </c>
      <c r="E9">
        <v>134.96</v>
      </c>
    </row>
    <row r="10" spans="1:5" x14ac:dyDescent="0.35">
      <c r="A10" t="s">
        <v>32</v>
      </c>
      <c r="B10" t="s">
        <v>40</v>
      </c>
      <c r="C10" t="s">
        <v>104</v>
      </c>
      <c r="D10">
        <v>471.74</v>
      </c>
      <c r="E10">
        <v>267.62</v>
      </c>
    </row>
    <row r="11" spans="1:5" x14ac:dyDescent="0.35">
      <c r="A11" t="s">
        <v>32</v>
      </c>
      <c r="B11" t="s">
        <v>41</v>
      </c>
      <c r="C11" t="s">
        <v>104</v>
      </c>
      <c r="D11">
        <v>1018.04</v>
      </c>
      <c r="E11">
        <v>610.53</v>
      </c>
    </row>
    <row r="12" spans="1:5" x14ac:dyDescent="0.35">
      <c r="A12" t="s">
        <v>32</v>
      </c>
      <c r="B12" t="s">
        <v>45</v>
      </c>
      <c r="C12" t="s">
        <v>106</v>
      </c>
      <c r="D12">
        <v>158.56</v>
      </c>
      <c r="E12">
        <v>81.37</v>
      </c>
    </row>
    <row r="13" spans="1:5" x14ac:dyDescent="0.35">
      <c r="A13" t="s">
        <v>32</v>
      </c>
      <c r="B13" t="s">
        <v>46</v>
      </c>
      <c r="C13" t="s">
        <v>106</v>
      </c>
      <c r="D13">
        <v>626.86</v>
      </c>
      <c r="E13">
        <v>587.04</v>
      </c>
    </row>
    <row r="14" spans="1:5" x14ac:dyDescent="0.35">
      <c r="A14" t="s">
        <v>32</v>
      </c>
      <c r="B14" t="s">
        <v>47</v>
      </c>
      <c r="C14" t="s">
        <v>101</v>
      </c>
      <c r="D14">
        <v>348.78</v>
      </c>
      <c r="E14">
        <v>179.74</v>
      </c>
    </row>
    <row r="15" spans="1:5" x14ac:dyDescent="0.35">
      <c r="A15" t="s">
        <v>32</v>
      </c>
      <c r="B15" t="s">
        <v>48</v>
      </c>
      <c r="C15" t="s">
        <v>101</v>
      </c>
      <c r="D15">
        <v>64.900000000000006</v>
      </c>
      <c r="E15">
        <v>53.3</v>
      </c>
    </row>
    <row r="16" spans="1:5" x14ac:dyDescent="0.35">
      <c r="A16" t="s">
        <v>32</v>
      </c>
      <c r="B16" t="s">
        <v>49</v>
      </c>
      <c r="C16" t="s">
        <v>106</v>
      </c>
      <c r="D16">
        <v>146.94999999999999</v>
      </c>
      <c r="E16">
        <v>67.680000000000007</v>
      </c>
    </row>
    <row r="17" spans="1:5" x14ac:dyDescent="0.35">
      <c r="A17" t="s">
        <v>32</v>
      </c>
      <c r="B17" t="s">
        <v>50</v>
      </c>
      <c r="C17" t="s">
        <v>103</v>
      </c>
      <c r="D17">
        <v>2220.34</v>
      </c>
      <c r="E17">
        <v>18425.47</v>
      </c>
    </row>
    <row r="18" spans="1:5" x14ac:dyDescent="0.35">
      <c r="A18" t="s">
        <v>32</v>
      </c>
      <c r="B18" t="s">
        <v>51</v>
      </c>
      <c r="C18" t="s">
        <v>106</v>
      </c>
      <c r="D18">
        <v>131.63999999999999</v>
      </c>
      <c r="E18">
        <v>73.319999999999993</v>
      </c>
    </row>
    <row r="19" spans="1:5" x14ac:dyDescent="0.35">
      <c r="A19" t="s">
        <v>32</v>
      </c>
      <c r="B19" t="s">
        <v>52</v>
      </c>
      <c r="C19" t="s">
        <v>106</v>
      </c>
      <c r="D19">
        <v>191</v>
      </c>
      <c r="E19">
        <v>52</v>
      </c>
    </row>
    <row r="20" spans="1:5" x14ac:dyDescent="0.35">
      <c r="A20" t="s">
        <v>32</v>
      </c>
      <c r="B20" t="s">
        <v>53</v>
      </c>
      <c r="C20" t="s">
        <v>106</v>
      </c>
      <c r="D20">
        <v>261.27</v>
      </c>
      <c r="E20">
        <v>202.08</v>
      </c>
    </row>
    <row r="21" spans="1:5" x14ac:dyDescent="0.35">
      <c r="A21" t="s">
        <v>32</v>
      </c>
      <c r="B21" t="s">
        <v>54</v>
      </c>
      <c r="C21" t="s">
        <v>106</v>
      </c>
      <c r="D21">
        <v>525.36</v>
      </c>
      <c r="E21">
        <v>191.07</v>
      </c>
    </row>
    <row r="22" spans="1:5" x14ac:dyDescent="0.35">
      <c r="A22" t="s">
        <v>32</v>
      </c>
      <c r="B22" t="s">
        <v>55</v>
      </c>
      <c r="C22" t="s">
        <v>106</v>
      </c>
      <c r="D22">
        <v>180.97</v>
      </c>
      <c r="E22">
        <v>184.91</v>
      </c>
    </row>
    <row r="23" spans="1:5" x14ac:dyDescent="0.35">
      <c r="A23" t="s">
        <v>32</v>
      </c>
      <c r="B23" t="s">
        <v>56</v>
      </c>
      <c r="C23" t="s">
        <v>101</v>
      </c>
      <c r="D23">
        <v>334.47</v>
      </c>
      <c r="E23">
        <v>244.12</v>
      </c>
    </row>
    <row r="24" spans="1:5" x14ac:dyDescent="0.35">
      <c r="A24" t="s">
        <v>32</v>
      </c>
      <c r="B24" t="s">
        <v>57</v>
      </c>
      <c r="C24" t="s">
        <v>101</v>
      </c>
      <c r="D24">
        <v>167.19</v>
      </c>
      <c r="E24">
        <v>54.23</v>
      </c>
    </row>
    <row r="25" spans="1:5" x14ac:dyDescent="0.35">
      <c r="A25" t="s">
        <v>32</v>
      </c>
      <c r="B25" t="s">
        <v>58</v>
      </c>
      <c r="C25" t="s">
        <v>101</v>
      </c>
      <c r="D25">
        <v>832.58</v>
      </c>
      <c r="E25">
        <v>259.47000000000003</v>
      </c>
    </row>
    <row r="26" spans="1:5" x14ac:dyDescent="0.35">
      <c r="A26" t="s">
        <v>32</v>
      </c>
      <c r="B26" t="s">
        <v>62</v>
      </c>
      <c r="C26" t="s">
        <v>101</v>
      </c>
      <c r="D26">
        <v>702.58</v>
      </c>
      <c r="E26">
        <v>53.77</v>
      </c>
    </row>
    <row r="27" spans="1:5" x14ac:dyDescent="0.35">
      <c r="A27" t="s">
        <v>32</v>
      </c>
      <c r="B27" t="s">
        <v>63</v>
      </c>
      <c r="C27" t="s">
        <v>107</v>
      </c>
      <c r="D27">
        <v>134.13999999999999</v>
      </c>
      <c r="E27">
        <v>146.88999999999999</v>
      </c>
    </row>
    <row r="28" spans="1:5" x14ac:dyDescent="0.35">
      <c r="A28" t="s">
        <v>32</v>
      </c>
      <c r="B28" t="s">
        <v>64</v>
      </c>
      <c r="C28" t="s">
        <v>106</v>
      </c>
      <c r="D28">
        <v>583.52</v>
      </c>
      <c r="E28">
        <v>415.89</v>
      </c>
    </row>
    <row r="29" spans="1:5" x14ac:dyDescent="0.35">
      <c r="A29" t="s">
        <v>32</v>
      </c>
      <c r="B29" t="s">
        <v>65</v>
      </c>
      <c r="C29" t="s">
        <v>101</v>
      </c>
      <c r="D29">
        <v>545.11</v>
      </c>
      <c r="E29">
        <v>288.95999999999998</v>
      </c>
    </row>
    <row r="30" spans="1:5" x14ac:dyDescent="0.35">
      <c r="A30" t="s">
        <v>32</v>
      </c>
      <c r="B30" t="s">
        <v>66</v>
      </c>
      <c r="C30" t="s">
        <v>101</v>
      </c>
      <c r="D30">
        <v>417.29</v>
      </c>
      <c r="E30">
        <v>116.34</v>
      </c>
    </row>
    <row r="31" spans="1:5" x14ac:dyDescent="0.35">
      <c r="A31" t="s">
        <v>32</v>
      </c>
      <c r="B31" t="s">
        <v>67</v>
      </c>
      <c r="C31" t="s">
        <v>107</v>
      </c>
      <c r="D31">
        <v>102.82</v>
      </c>
      <c r="E31">
        <v>65.680000000000007</v>
      </c>
    </row>
    <row r="32" spans="1:5" x14ac:dyDescent="0.35">
      <c r="A32" t="s">
        <v>32</v>
      </c>
      <c r="B32" t="s">
        <v>68</v>
      </c>
      <c r="C32" t="s">
        <v>101</v>
      </c>
      <c r="D32">
        <v>183.76</v>
      </c>
      <c r="E32">
        <v>168.84</v>
      </c>
    </row>
    <row r="33" spans="1:5" x14ac:dyDescent="0.35">
      <c r="A33" t="s">
        <v>32</v>
      </c>
      <c r="B33" t="s">
        <v>69</v>
      </c>
      <c r="C33" t="s">
        <v>101</v>
      </c>
      <c r="D33">
        <v>178.79</v>
      </c>
      <c r="E33">
        <v>161.88</v>
      </c>
    </row>
    <row r="34" spans="1:5" x14ac:dyDescent="0.35">
      <c r="A34" t="s">
        <v>32</v>
      </c>
      <c r="B34" t="s">
        <v>70</v>
      </c>
      <c r="C34" t="s">
        <v>106</v>
      </c>
      <c r="D34">
        <v>105.99</v>
      </c>
      <c r="E34">
        <v>78.760000000000005</v>
      </c>
    </row>
    <row r="35" spans="1:5" x14ac:dyDescent="0.35">
      <c r="A35" t="s">
        <v>32</v>
      </c>
      <c r="B35" t="s">
        <v>71</v>
      </c>
      <c r="C35" t="s">
        <v>106</v>
      </c>
      <c r="D35">
        <v>251.21</v>
      </c>
      <c r="E35">
        <v>277.5</v>
      </c>
    </row>
    <row r="36" spans="1:5" x14ac:dyDescent="0.35">
      <c r="A36" t="s">
        <v>32</v>
      </c>
      <c r="B36" t="s">
        <v>72</v>
      </c>
      <c r="C36" t="s">
        <v>106</v>
      </c>
      <c r="D36">
        <v>130.38</v>
      </c>
      <c r="E36">
        <v>68.14</v>
      </c>
    </row>
    <row r="37" spans="1:5" x14ac:dyDescent="0.35">
      <c r="A37" t="s">
        <v>32</v>
      </c>
      <c r="B37" t="s">
        <v>73</v>
      </c>
      <c r="C37" t="s">
        <v>101</v>
      </c>
      <c r="D37">
        <v>248.05</v>
      </c>
      <c r="E37">
        <v>119.38</v>
      </c>
    </row>
    <row r="38" spans="1:5" x14ac:dyDescent="0.35">
      <c r="A38" t="s">
        <v>32</v>
      </c>
      <c r="B38" t="s">
        <v>74</v>
      </c>
      <c r="C38" t="s">
        <v>103</v>
      </c>
      <c r="D38">
        <v>25309.41</v>
      </c>
      <c r="E38">
        <v>175891.02</v>
      </c>
    </row>
    <row r="39" spans="1:5" x14ac:dyDescent="0.35">
      <c r="A39" t="s">
        <v>32</v>
      </c>
      <c r="B39" t="s">
        <v>75</v>
      </c>
      <c r="C39" t="s">
        <v>101</v>
      </c>
      <c r="D39">
        <v>149.19999999999999</v>
      </c>
      <c r="E39">
        <v>56.58</v>
      </c>
    </row>
    <row r="40" spans="1:5" x14ac:dyDescent="0.35">
      <c r="A40" t="s">
        <v>32</v>
      </c>
      <c r="B40" t="s">
        <v>76</v>
      </c>
      <c r="C40" t="s">
        <v>101</v>
      </c>
      <c r="D40">
        <v>484.94</v>
      </c>
      <c r="E40">
        <v>178.7</v>
      </c>
    </row>
    <row r="41" spans="1:5" x14ac:dyDescent="0.35">
      <c r="A41" t="s">
        <v>32</v>
      </c>
      <c r="B41" t="s">
        <v>80</v>
      </c>
      <c r="C41" t="s">
        <v>106</v>
      </c>
      <c r="D41">
        <v>165.91</v>
      </c>
      <c r="E41">
        <v>97.4</v>
      </c>
    </row>
    <row r="42" spans="1:5" x14ac:dyDescent="0.35">
      <c r="A42" t="s">
        <v>82</v>
      </c>
      <c r="B42" t="s">
        <v>81</v>
      </c>
      <c r="C42" t="s">
        <v>106</v>
      </c>
      <c r="D42">
        <v>155.27000000000001</v>
      </c>
      <c r="E42">
        <v>81.34</v>
      </c>
    </row>
    <row r="43" spans="1:5" x14ac:dyDescent="0.35">
      <c r="A43" t="s">
        <v>82</v>
      </c>
      <c r="B43" t="s">
        <v>83</v>
      </c>
      <c r="C43" t="s">
        <v>101</v>
      </c>
      <c r="D43">
        <v>47.91</v>
      </c>
      <c r="E43">
        <v>93.5</v>
      </c>
    </row>
    <row r="44" spans="1:5" x14ac:dyDescent="0.35">
      <c r="A44" t="s">
        <v>82</v>
      </c>
      <c r="B44" t="s">
        <v>84</v>
      </c>
      <c r="C44" t="s">
        <v>101</v>
      </c>
      <c r="D44">
        <v>385.77</v>
      </c>
      <c r="E44">
        <v>104.11</v>
      </c>
    </row>
    <row r="45" spans="1:5" x14ac:dyDescent="0.35">
      <c r="A45" t="s">
        <v>82</v>
      </c>
      <c r="B45" t="s">
        <v>85</v>
      </c>
      <c r="C45" t="s">
        <v>106</v>
      </c>
      <c r="D45">
        <v>75.989999999999995</v>
      </c>
      <c r="E45">
        <v>88.68</v>
      </c>
    </row>
    <row r="46" spans="1:5" x14ac:dyDescent="0.35">
      <c r="A46" t="s">
        <v>82</v>
      </c>
      <c r="B46" t="s">
        <v>86</v>
      </c>
      <c r="C46" t="s">
        <v>106</v>
      </c>
      <c r="D46">
        <v>423.32</v>
      </c>
      <c r="E46">
        <v>285.06</v>
      </c>
    </row>
    <row r="47" spans="1:5" x14ac:dyDescent="0.35">
      <c r="A47" t="s">
        <v>82</v>
      </c>
      <c r="B47" t="s">
        <v>87</v>
      </c>
      <c r="C47" t="s">
        <v>101</v>
      </c>
      <c r="D47">
        <v>547.25</v>
      </c>
      <c r="E47">
        <v>235.54</v>
      </c>
    </row>
    <row r="48" spans="1:5" x14ac:dyDescent="0.35">
      <c r="A48" t="s">
        <v>82</v>
      </c>
      <c r="B48" t="s">
        <v>88</v>
      </c>
      <c r="C48" t="s">
        <v>101</v>
      </c>
      <c r="D48">
        <v>487.68</v>
      </c>
      <c r="E48">
        <v>376.4</v>
      </c>
    </row>
    <row r="49" spans="1:5" x14ac:dyDescent="0.35">
      <c r="A49" t="s">
        <v>82</v>
      </c>
      <c r="B49" t="s">
        <v>89</v>
      </c>
      <c r="C49" t="s">
        <v>101</v>
      </c>
      <c r="D49">
        <v>325.7</v>
      </c>
      <c r="E49">
        <v>292.48</v>
      </c>
    </row>
    <row r="50" spans="1:5" x14ac:dyDescent="0.35">
      <c r="A50" t="s">
        <v>82</v>
      </c>
      <c r="B50" t="s">
        <v>90</v>
      </c>
      <c r="C50" t="s">
        <v>106</v>
      </c>
      <c r="D50">
        <v>182.41</v>
      </c>
      <c r="E50">
        <v>236.94</v>
      </c>
    </row>
    <row r="51" spans="1:5" x14ac:dyDescent="0.35">
      <c r="A51" t="s">
        <v>82</v>
      </c>
      <c r="B51" t="s">
        <v>91</v>
      </c>
      <c r="C51" t="s">
        <v>101</v>
      </c>
      <c r="D51">
        <v>250.91</v>
      </c>
      <c r="E51">
        <v>322.68</v>
      </c>
    </row>
    <row r="52" spans="1:5" x14ac:dyDescent="0.35">
      <c r="A52" t="s">
        <v>82</v>
      </c>
      <c r="B52" t="s">
        <v>92</v>
      </c>
      <c r="C52" t="s">
        <v>107</v>
      </c>
      <c r="D52">
        <v>114.66</v>
      </c>
      <c r="E52">
        <v>109.06</v>
      </c>
    </row>
    <row r="53" spans="1:5" x14ac:dyDescent="0.35">
      <c r="A53" t="s">
        <v>82</v>
      </c>
      <c r="B53" t="s">
        <v>93</v>
      </c>
      <c r="C53" t="s">
        <v>107</v>
      </c>
      <c r="D53">
        <v>147.5</v>
      </c>
      <c r="E53">
        <v>116.55</v>
      </c>
    </row>
    <row r="54" spans="1:5" x14ac:dyDescent="0.35">
      <c r="A54" t="s">
        <v>82</v>
      </c>
      <c r="B54" t="s">
        <v>94</v>
      </c>
      <c r="C54" t="s">
        <v>110</v>
      </c>
      <c r="D54">
        <v>121.19</v>
      </c>
      <c r="E54">
        <v>48.16</v>
      </c>
    </row>
    <row r="55" spans="1:5" x14ac:dyDescent="0.35">
      <c r="A55" t="s">
        <v>82</v>
      </c>
      <c r="B55" t="s">
        <v>95</v>
      </c>
      <c r="C55" t="s">
        <v>107</v>
      </c>
      <c r="D55">
        <v>106.61</v>
      </c>
      <c r="E55">
        <v>47.78</v>
      </c>
    </row>
    <row r="56" spans="1:5" x14ac:dyDescent="0.35">
      <c r="A56" t="s">
        <v>82</v>
      </c>
      <c r="B56" t="s">
        <v>96</v>
      </c>
      <c r="C56" t="s">
        <v>106</v>
      </c>
      <c r="D56">
        <v>100.54</v>
      </c>
      <c r="E56">
        <v>55.44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126</v>
      </c>
      <c r="E1" t="s">
        <v>127</v>
      </c>
    </row>
    <row r="2" spans="1:5" x14ac:dyDescent="0.35">
      <c r="A2" t="s">
        <v>32</v>
      </c>
      <c r="B2" t="s">
        <v>31</v>
      </c>
      <c r="C2" t="s">
        <v>101</v>
      </c>
      <c r="D2">
        <v>5.6323791845326383</v>
      </c>
      <c r="E2">
        <v>1.4035385067253979E-2</v>
      </c>
    </row>
    <row r="3" spans="1:5" x14ac:dyDescent="0.35">
      <c r="A3" t="s">
        <v>32</v>
      </c>
      <c r="B3" t="s">
        <v>33</v>
      </c>
      <c r="C3" t="s">
        <v>103</v>
      </c>
      <c r="D3">
        <v>0.26875581743695198</v>
      </c>
      <c r="E3">
        <v>0.2006018707226373</v>
      </c>
    </row>
    <row r="4" spans="1:5" x14ac:dyDescent="0.35">
      <c r="A4" t="s">
        <v>32</v>
      </c>
      <c r="B4" t="s">
        <v>34</v>
      </c>
      <c r="C4" t="s">
        <v>101</v>
      </c>
      <c r="D4">
        <v>0.5454078523825906</v>
      </c>
      <c r="E4">
        <v>8.2070666522733288E-2</v>
      </c>
    </row>
    <row r="5" spans="1:5" x14ac:dyDescent="0.35">
      <c r="A5" t="s">
        <v>32</v>
      </c>
      <c r="B5" t="s">
        <v>35</v>
      </c>
      <c r="C5" t="s">
        <v>104</v>
      </c>
      <c r="D5">
        <v>0.25271133066534662</v>
      </c>
      <c r="E5">
        <v>6.4759683916466873E-2</v>
      </c>
    </row>
    <row r="6" spans="1:5" x14ac:dyDescent="0.35">
      <c r="A6" t="s">
        <v>32</v>
      </c>
      <c r="B6" t="s">
        <v>36</v>
      </c>
      <c r="C6" t="s">
        <v>104</v>
      </c>
      <c r="D6">
        <v>1.164277310018935</v>
      </c>
      <c r="E6">
        <v>3.3600370930980623E-2</v>
      </c>
    </row>
    <row r="7" spans="1:5" x14ac:dyDescent="0.35">
      <c r="A7" t="s">
        <v>32</v>
      </c>
      <c r="B7" t="s">
        <v>37</v>
      </c>
      <c r="C7" t="s">
        <v>104</v>
      </c>
      <c r="D7">
        <v>2.402681045430608</v>
      </c>
      <c r="E7">
        <v>1.7983654589324459E-2</v>
      </c>
    </row>
    <row r="8" spans="1:5" x14ac:dyDescent="0.35">
      <c r="A8" t="s">
        <v>32</v>
      </c>
      <c r="B8" t="s">
        <v>38</v>
      </c>
      <c r="C8" t="s">
        <v>104</v>
      </c>
      <c r="D8">
        <v>2.028317544189711</v>
      </c>
      <c r="E8">
        <v>4.2301762467258412E-2</v>
      </c>
    </row>
    <row r="9" spans="1:5" x14ac:dyDescent="0.35">
      <c r="A9" t="s">
        <v>32</v>
      </c>
      <c r="B9" t="s">
        <v>39</v>
      </c>
      <c r="C9" t="s">
        <v>104</v>
      </c>
      <c r="D9">
        <v>4.5299230077594039</v>
      </c>
      <c r="E9">
        <v>0.1258204948890472</v>
      </c>
    </row>
    <row r="10" spans="1:5" x14ac:dyDescent="0.35">
      <c r="A10" t="s">
        <v>32</v>
      </c>
      <c r="B10" t="s">
        <v>40</v>
      </c>
      <c r="C10" t="s">
        <v>104</v>
      </c>
      <c r="D10">
        <v>2.38131426041606</v>
      </c>
      <c r="E10">
        <v>5.9255006591351592E-2</v>
      </c>
    </row>
    <row r="11" spans="1:5" x14ac:dyDescent="0.35">
      <c r="A11" t="s">
        <v>32</v>
      </c>
      <c r="B11" t="s">
        <v>41</v>
      </c>
      <c r="C11" t="s">
        <v>104</v>
      </c>
      <c r="D11">
        <v>4.0994870927563491</v>
      </c>
      <c r="E11">
        <v>0.1358991069702688</v>
      </c>
    </row>
    <row r="12" spans="1:5" x14ac:dyDescent="0.35">
      <c r="A12" t="s">
        <v>32</v>
      </c>
      <c r="B12" t="s">
        <v>45</v>
      </c>
      <c r="C12" t="s">
        <v>106</v>
      </c>
      <c r="D12">
        <v>0.92504549835375161</v>
      </c>
      <c r="E12">
        <v>3.1413608395233959E-2</v>
      </c>
    </row>
    <row r="13" spans="1:5" x14ac:dyDescent="0.35">
      <c r="A13" t="s">
        <v>32</v>
      </c>
      <c r="B13" t="s">
        <v>46</v>
      </c>
      <c r="C13" t="s">
        <v>106</v>
      </c>
      <c r="D13">
        <v>1.449488018247413</v>
      </c>
      <c r="E13">
        <v>0.1381424052940613</v>
      </c>
    </row>
    <row r="14" spans="1:5" x14ac:dyDescent="0.35">
      <c r="A14" t="s">
        <v>32</v>
      </c>
      <c r="B14" t="s">
        <v>47</v>
      </c>
      <c r="C14" t="s">
        <v>101</v>
      </c>
      <c r="D14">
        <v>7.7370105121471271</v>
      </c>
      <c r="E14">
        <v>0.11035027317554059</v>
      </c>
    </row>
    <row r="15" spans="1:5" x14ac:dyDescent="0.35">
      <c r="A15" t="s">
        <v>32</v>
      </c>
      <c r="B15" t="s">
        <v>48</v>
      </c>
      <c r="C15" t="s">
        <v>101</v>
      </c>
      <c r="D15">
        <v>5.3898472054211828</v>
      </c>
      <c r="E15">
        <v>1.749244919814744E-2</v>
      </c>
    </row>
    <row r="16" spans="1:5" x14ac:dyDescent="0.35">
      <c r="A16" t="s">
        <v>32</v>
      </c>
      <c r="B16" t="s">
        <v>49</v>
      </c>
      <c r="C16" t="s">
        <v>106</v>
      </c>
      <c r="D16">
        <v>6.7750260060755414</v>
      </c>
      <c r="E16">
        <v>1.4744132932993641E-2</v>
      </c>
    </row>
    <row r="17" spans="1:5" x14ac:dyDescent="0.35">
      <c r="A17" t="s">
        <v>32</v>
      </c>
      <c r="B17" t="s">
        <v>50</v>
      </c>
      <c r="C17" t="s">
        <v>103</v>
      </c>
      <c r="D17">
        <v>0.2828567905915213</v>
      </c>
      <c r="E17">
        <v>0.14928320581152191</v>
      </c>
    </row>
    <row r="18" spans="1:5" x14ac:dyDescent="0.35">
      <c r="A18" t="s">
        <v>32</v>
      </c>
      <c r="B18" t="s">
        <v>51</v>
      </c>
      <c r="C18" t="s">
        <v>106</v>
      </c>
      <c r="D18">
        <v>2.780541565371351</v>
      </c>
      <c r="E18">
        <v>4.379615776223722E-2</v>
      </c>
    </row>
    <row r="19" spans="1:5" x14ac:dyDescent="0.35">
      <c r="A19" t="s">
        <v>32</v>
      </c>
      <c r="B19" t="s">
        <v>52</v>
      </c>
      <c r="C19" t="s">
        <v>106</v>
      </c>
      <c r="D19">
        <v>5.4835468696054512</v>
      </c>
      <c r="E19">
        <v>3.7421540878804803E-2</v>
      </c>
    </row>
    <row r="20" spans="1:5" x14ac:dyDescent="0.35">
      <c r="A20" t="s">
        <v>32</v>
      </c>
      <c r="B20" t="s">
        <v>53</v>
      </c>
      <c r="C20" t="s">
        <v>106</v>
      </c>
      <c r="D20">
        <v>1.2123056014277029</v>
      </c>
      <c r="E20">
        <v>0.13933210998677081</v>
      </c>
    </row>
    <row r="21" spans="1:5" x14ac:dyDescent="0.35">
      <c r="A21" t="s">
        <v>32</v>
      </c>
      <c r="B21" t="s">
        <v>54</v>
      </c>
      <c r="C21" t="s">
        <v>106</v>
      </c>
      <c r="D21">
        <v>12.018751509013549</v>
      </c>
      <c r="E21">
        <v>5.6230455392233349E-2</v>
      </c>
    </row>
    <row r="22" spans="1:5" x14ac:dyDescent="0.35">
      <c r="A22" t="s">
        <v>32</v>
      </c>
      <c r="B22" t="s">
        <v>55</v>
      </c>
      <c r="C22" t="s">
        <v>106</v>
      </c>
      <c r="D22">
        <v>0.45876657365525542</v>
      </c>
      <c r="E22">
        <v>8.6952145834383404E-2</v>
      </c>
    </row>
    <row r="23" spans="1:5" x14ac:dyDescent="0.35">
      <c r="A23" t="s">
        <v>32</v>
      </c>
      <c r="B23" t="s">
        <v>56</v>
      </c>
      <c r="C23" t="s">
        <v>101</v>
      </c>
      <c r="D23">
        <v>0.52122377159897548</v>
      </c>
      <c r="E23">
        <v>0.1597975432381665</v>
      </c>
    </row>
    <row r="24" spans="1:5" x14ac:dyDescent="0.35">
      <c r="A24" t="s">
        <v>32</v>
      </c>
      <c r="B24" t="s">
        <v>57</v>
      </c>
      <c r="C24" t="s">
        <v>101</v>
      </c>
      <c r="D24">
        <v>0.92661202610236826</v>
      </c>
      <c r="E24">
        <v>0.1176652176288298</v>
      </c>
    </row>
    <row r="25" spans="1:5" x14ac:dyDescent="0.35">
      <c r="A25" t="s">
        <v>32</v>
      </c>
      <c r="B25" t="s">
        <v>58</v>
      </c>
      <c r="C25" t="s">
        <v>101</v>
      </c>
      <c r="D25">
        <v>0.35520750879660812</v>
      </c>
      <c r="E25">
        <v>0.25494420755935748</v>
      </c>
    </row>
    <row r="26" spans="1:5" x14ac:dyDescent="0.35">
      <c r="A26" t="s">
        <v>32</v>
      </c>
      <c r="B26" t="s">
        <v>62</v>
      </c>
      <c r="C26" t="s">
        <v>101</v>
      </c>
      <c r="D26">
        <v>0.27767726417347</v>
      </c>
      <c r="E26">
        <v>0.62934190506942467</v>
      </c>
    </row>
    <row r="27" spans="1:5" x14ac:dyDescent="0.35">
      <c r="A27" t="s">
        <v>32</v>
      </c>
      <c r="B27" t="s">
        <v>63</v>
      </c>
      <c r="C27" t="s">
        <v>107</v>
      </c>
      <c r="D27">
        <v>2.3302990658333691</v>
      </c>
      <c r="E27">
        <v>3.9878311728690073E-2</v>
      </c>
    </row>
    <row r="28" spans="1:5" x14ac:dyDescent="0.35">
      <c r="A28" t="s">
        <v>32</v>
      </c>
      <c r="B28" t="s">
        <v>64</v>
      </c>
      <c r="C28" t="s">
        <v>106</v>
      </c>
      <c r="D28">
        <v>0.29626800370150641</v>
      </c>
      <c r="E28">
        <v>0.116984302284485</v>
      </c>
    </row>
    <row r="29" spans="1:5" x14ac:dyDescent="0.35">
      <c r="A29" t="s">
        <v>32</v>
      </c>
      <c r="B29" t="s">
        <v>65</v>
      </c>
      <c r="C29" t="s">
        <v>101</v>
      </c>
      <c r="D29">
        <v>0.34123416094105818</v>
      </c>
      <c r="E29">
        <v>0.1269955162983257</v>
      </c>
    </row>
    <row r="30" spans="1:5" x14ac:dyDescent="0.35">
      <c r="A30" t="s">
        <v>32</v>
      </c>
      <c r="B30" t="s">
        <v>66</v>
      </c>
      <c r="C30" t="s">
        <v>101</v>
      </c>
      <c r="D30">
        <v>0.79012675057941117</v>
      </c>
      <c r="E30">
        <v>0.1438579908186508</v>
      </c>
    </row>
    <row r="31" spans="1:5" x14ac:dyDescent="0.35">
      <c r="A31" t="s">
        <v>32</v>
      </c>
      <c r="B31" t="s">
        <v>67</v>
      </c>
      <c r="C31" t="s">
        <v>107</v>
      </c>
      <c r="D31">
        <v>2.3224827977002329</v>
      </c>
      <c r="E31">
        <v>0.14290600798316899</v>
      </c>
    </row>
    <row r="32" spans="1:5" x14ac:dyDescent="0.35">
      <c r="A32" t="s">
        <v>32</v>
      </c>
      <c r="B32" t="s">
        <v>68</v>
      </c>
      <c r="C32" t="s">
        <v>101</v>
      </c>
      <c r="D32">
        <v>1.1410871122511479</v>
      </c>
      <c r="E32">
        <v>0.76410259928831958</v>
      </c>
    </row>
    <row r="33" spans="1:5" x14ac:dyDescent="0.35">
      <c r="A33" t="s">
        <v>32</v>
      </c>
      <c r="B33" t="s">
        <v>69</v>
      </c>
      <c r="C33" t="s">
        <v>101</v>
      </c>
      <c r="D33">
        <v>0.74207454608630097</v>
      </c>
      <c r="E33">
        <v>0.1158811154186956</v>
      </c>
    </row>
    <row r="34" spans="1:5" x14ac:dyDescent="0.35">
      <c r="A34" t="s">
        <v>32</v>
      </c>
      <c r="B34" t="s">
        <v>70</v>
      </c>
      <c r="C34" t="s">
        <v>106</v>
      </c>
      <c r="D34">
        <v>0.83169274077579503</v>
      </c>
      <c r="E34">
        <v>3.5384650953475399E-2</v>
      </c>
    </row>
    <row r="35" spans="1:5" x14ac:dyDescent="0.35">
      <c r="A35" t="s">
        <v>32</v>
      </c>
      <c r="B35" t="s">
        <v>71</v>
      </c>
      <c r="C35" t="s">
        <v>106</v>
      </c>
      <c r="D35">
        <v>8.274863628774316</v>
      </c>
      <c r="E35">
        <v>6.8846390210993952E-2</v>
      </c>
    </row>
    <row r="36" spans="1:5" x14ac:dyDescent="0.35">
      <c r="A36" t="s">
        <v>32</v>
      </c>
      <c r="B36" t="s">
        <v>72</v>
      </c>
      <c r="C36" t="s">
        <v>106</v>
      </c>
      <c r="D36">
        <v>3.0392798881830352</v>
      </c>
      <c r="E36">
        <v>2.0034830119975769E-2</v>
      </c>
    </row>
    <row r="37" spans="1:5" x14ac:dyDescent="0.35">
      <c r="A37" t="s">
        <v>32</v>
      </c>
      <c r="B37" t="s">
        <v>73</v>
      </c>
      <c r="C37" t="s">
        <v>101</v>
      </c>
      <c r="D37">
        <v>0.60929432901947789</v>
      </c>
      <c r="E37">
        <v>4.9548299966868027E-2</v>
      </c>
    </row>
    <row r="38" spans="1:5" x14ac:dyDescent="0.35">
      <c r="A38" t="s">
        <v>32</v>
      </c>
      <c r="B38" t="s">
        <v>74</v>
      </c>
      <c r="C38" t="s">
        <v>103</v>
      </c>
      <c r="D38">
        <v>0.28801196445865818</v>
      </c>
      <c r="E38">
        <v>0.1673962980843553</v>
      </c>
    </row>
    <row r="39" spans="1:5" x14ac:dyDescent="0.35">
      <c r="A39" t="s">
        <v>32</v>
      </c>
      <c r="B39" t="s">
        <v>75</v>
      </c>
      <c r="C39" t="s">
        <v>101</v>
      </c>
      <c r="D39">
        <v>0.36181493104836882</v>
      </c>
      <c r="E39">
        <v>7.4312898842636005E-2</v>
      </c>
    </row>
    <row r="40" spans="1:5" x14ac:dyDescent="0.35">
      <c r="A40" t="s">
        <v>32</v>
      </c>
      <c r="B40" t="s">
        <v>76</v>
      </c>
      <c r="C40" t="s">
        <v>101</v>
      </c>
      <c r="D40">
        <v>0.80652281518408286</v>
      </c>
      <c r="E40">
        <v>5.7481952957333222E-2</v>
      </c>
    </row>
    <row r="41" spans="1:5" x14ac:dyDescent="0.35">
      <c r="A41" t="s">
        <v>32</v>
      </c>
      <c r="B41" t="s">
        <v>80</v>
      </c>
      <c r="C41" t="s">
        <v>106</v>
      </c>
      <c r="D41">
        <v>0.68498688661460849</v>
      </c>
      <c r="E41">
        <v>0.15004912505556009</v>
      </c>
    </row>
    <row r="42" spans="1:5" x14ac:dyDescent="0.35">
      <c r="A42" t="s">
        <v>82</v>
      </c>
      <c r="B42" t="s">
        <v>81</v>
      </c>
      <c r="C42" t="s">
        <v>106</v>
      </c>
      <c r="D42">
        <v>0.2654531823981866</v>
      </c>
      <c r="E42">
        <v>2.5972238571662799E-2</v>
      </c>
    </row>
    <row r="43" spans="1:5" x14ac:dyDescent="0.35">
      <c r="A43" t="s">
        <v>82</v>
      </c>
      <c r="B43" t="s">
        <v>83</v>
      </c>
      <c r="C43" t="s">
        <v>101</v>
      </c>
      <c r="D43">
        <v>0.3758503119497425</v>
      </c>
      <c r="E43">
        <v>9.9249209343157146E-2</v>
      </c>
    </row>
    <row r="44" spans="1:5" x14ac:dyDescent="0.35">
      <c r="A44" t="s">
        <v>82</v>
      </c>
      <c r="B44" t="s">
        <v>84</v>
      </c>
      <c r="C44" t="s">
        <v>101</v>
      </c>
      <c r="D44">
        <v>0.62712249084859328</v>
      </c>
      <c r="E44">
        <v>0.13422944869679751</v>
      </c>
    </row>
    <row r="45" spans="1:5" x14ac:dyDescent="0.35">
      <c r="A45" t="s">
        <v>82</v>
      </c>
      <c r="B45" t="s">
        <v>85</v>
      </c>
      <c r="C45" t="s">
        <v>106</v>
      </c>
      <c r="D45">
        <v>2.368027600147248</v>
      </c>
      <c r="E45">
        <v>2.9880043305281288E-2</v>
      </c>
    </row>
    <row r="46" spans="1:5" x14ac:dyDescent="0.35">
      <c r="A46" t="s">
        <v>82</v>
      </c>
      <c r="B46" t="s">
        <v>86</v>
      </c>
      <c r="C46" t="s">
        <v>106</v>
      </c>
      <c r="D46">
        <v>1.1439430458503039</v>
      </c>
      <c r="E46">
        <v>2.7449727701888402E-2</v>
      </c>
    </row>
    <row r="47" spans="1:5" x14ac:dyDescent="0.35">
      <c r="A47" t="s">
        <v>82</v>
      </c>
      <c r="B47" t="s">
        <v>87</v>
      </c>
      <c r="C47" t="s">
        <v>101</v>
      </c>
      <c r="D47">
        <v>0.37028243695769592</v>
      </c>
      <c r="E47">
        <v>6.2513036099000455E-2</v>
      </c>
    </row>
    <row r="48" spans="1:5" x14ac:dyDescent="0.35">
      <c r="A48" t="s">
        <v>82</v>
      </c>
      <c r="B48" t="s">
        <v>88</v>
      </c>
      <c r="C48" t="s">
        <v>101</v>
      </c>
      <c r="D48">
        <v>0.44401888197980699</v>
      </c>
      <c r="E48">
        <v>4.4052709796838938E-2</v>
      </c>
    </row>
    <row r="49" spans="1:5" x14ac:dyDescent="0.35">
      <c r="A49" t="s">
        <v>82</v>
      </c>
      <c r="B49" t="s">
        <v>89</v>
      </c>
      <c r="C49" t="s">
        <v>101</v>
      </c>
      <c r="D49">
        <v>0.54309490836416252</v>
      </c>
      <c r="E49">
        <v>8.3773604683759662E-2</v>
      </c>
    </row>
    <row r="50" spans="1:5" x14ac:dyDescent="0.35">
      <c r="A50" t="s">
        <v>82</v>
      </c>
      <c r="B50" t="s">
        <v>90</v>
      </c>
      <c r="C50" t="s">
        <v>106</v>
      </c>
      <c r="D50">
        <v>10.33776112942803</v>
      </c>
      <c r="E50">
        <v>0.13194817167790879</v>
      </c>
    </row>
    <row r="51" spans="1:5" x14ac:dyDescent="0.35">
      <c r="A51" t="s">
        <v>82</v>
      </c>
      <c r="B51" t="s">
        <v>91</v>
      </c>
      <c r="C51" t="s">
        <v>101</v>
      </c>
      <c r="D51">
        <v>0.46126841443589028</v>
      </c>
      <c r="E51">
        <v>0.186289510438895</v>
      </c>
    </row>
    <row r="52" spans="1:5" x14ac:dyDescent="0.35">
      <c r="A52" t="s">
        <v>82</v>
      </c>
      <c r="B52" t="s">
        <v>92</v>
      </c>
      <c r="C52" t="s">
        <v>107</v>
      </c>
      <c r="D52">
        <v>3.3857332601430801</v>
      </c>
      <c r="E52">
        <v>0.1215783374582879</v>
      </c>
    </row>
    <row r="53" spans="1:5" x14ac:dyDescent="0.35">
      <c r="A53" t="s">
        <v>82</v>
      </c>
      <c r="B53" t="s">
        <v>93</v>
      </c>
      <c r="C53" t="s">
        <v>107</v>
      </c>
      <c r="D53">
        <v>11.6783377674143</v>
      </c>
      <c r="E53">
        <v>8.4873584815026243E-2</v>
      </c>
    </row>
    <row r="54" spans="1:5" x14ac:dyDescent="0.35">
      <c r="A54" t="s">
        <v>82</v>
      </c>
      <c r="B54" t="s">
        <v>94</v>
      </c>
      <c r="C54" t="s">
        <v>110</v>
      </c>
      <c r="D54">
        <v>0.57363330927437928</v>
      </c>
      <c r="E54">
        <v>1.6889175320500771E-2</v>
      </c>
    </row>
    <row r="55" spans="1:5" x14ac:dyDescent="0.35">
      <c r="A55" t="s">
        <v>82</v>
      </c>
      <c r="B55" t="s">
        <v>95</v>
      </c>
      <c r="C55" t="s">
        <v>107</v>
      </c>
      <c r="D55">
        <v>1.0514766652274361</v>
      </c>
      <c r="E55">
        <v>1.7395272933609471E-2</v>
      </c>
    </row>
    <row r="56" spans="1:5" x14ac:dyDescent="0.35">
      <c r="A56" t="s">
        <v>82</v>
      </c>
      <c r="B56" t="s">
        <v>96</v>
      </c>
      <c r="C56" t="s">
        <v>106</v>
      </c>
      <c r="D56">
        <v>2.1424990248084859</v>
      </c>
      <c r="E56">
        <v>3.8560618388351613E-2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6"/>
  <sheetViews>
    <sheetView tabSelected="1" workbookViewId="0"/>
  </sheetViews>
  <sheetFormatPr defaultRowHeight="14.5" x14ac:dyDescent="0.35"/>
  <sheetData>
    <row r="1" spans="1:16" x14ac:dyDescent="0.3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35">
      <c r="A2" t="s">
        <v>32</v>
      </c>
      <c r="B2" t="s">
        <v>31</v>
      </c>
      <c r="C2">
        <f>Unknown!I2/0.237</f>
        <v>4.725738396624473E-2</v>
      </c>
      <c r="D2">
        <f>Unknown!J2/0.613</f>
        <v>15.220228384991843</v>
      </c>
      <c r="E2">
        <f>Unknown!K2/0.0928</f>
        <v>1.3038793103448276</v>
      </c>
      <c r="F2">
        <f>Unknown!L2/0.457</f>
        <v>4.2450765864332602</v>
      </c>
      <c r="G2">
        <f>Unknown!M2/0.148</f>
        <v>26.824324324324326</v>
      </c>
      <c r="H2">
        <f>Unknown!N2/0.0563</f>
        <v>3.9253996447602129</v>
      </c>
      <c r="I2">
        <f>Unknown!O2/0.199</f>
        <v>113.01507537688441</v>
      </c>
      <c r="J2">
        <f>Unknown!P2/0.0361</f>
        <v>196.95290858725764</v>
      </c>
      <c r="K2">
        <f>Unknown!Q2/0.246</f>
        <v>352.64227642276421</v>
      </c>
      <c r="L2">
        <f>Unknown!R2/0.0546</f>
        <v>581.31868131868123</v>
      </c>
      <c r="M2">
        <f>Unknown!S2/0.16</f>
        <v>876.6875</v>
      </c>
      <c r="N2">
        <f>Unknown!T2/0.0247</f>
        <v>1137.2469635627531</v>
      </c>
      <c r="O2">
        <f>Unknown!U2/0.161</f>
        <v>1546.7701863354037</v>
      </c>
      <c r="P2">
        <f>Unknown!V2/0.0246</f>
        <v>1955.6910569105692</v>
      </c>
    </row>
    <row r="3" spans="1:16" x14ac:dyDescent="0.35">
      <c r="A3" t="s">
        <v>32</v>
      </c>
      <c r="B3" t="s">
        <v>33</v>
      </c>
      <c r="C3">
        <f>Unknown!I3/0.237</f>
        <v>3941688.3122362872</v>
      </c>
      <c r="D3">
        <f>Unknown!J3/0.613</f>
        <v>3304944.1272430671</v>
      </c>
      <c r="E3">
        <f>Unknown!K3/0.0928</f>
        <v>2206911.8534482759</v>
      </c>
      <c r="F3">
        <f>Unknown!L3/0.457</f>
        <v>1541426.8271334793</v>
      </c>
      <c r="G3">
        <f>Unknown!M3/0.148</f>
        <v>803084.79729729739</v>
      </c>
      <c r="H3">
        <f>Unknown!N3/0.0563</f>
        <v>526529.84014209593</v>
      </c>
      <c r="I3">
        <f>Unknown!O3/0.199</f>
        <v>509290.40201005019</v>
      </c>
      <c r="J3">
        <f>Unknown!P3/0.0361</f>
        <v>427046.81440443214</v>
      </c>
      <c r="K3">
        <f>Unknown!Q3/0.246</f>
        <v>406065.12195121951</v>
      </c>
      <c r="L3">
        <f>Unknown!R3/0.0546</f>
        <v>378416.11721611721</v>
      </c>
      <c r="M3">
        <f>Unknown!S3/0.16</f>
        <v>371515.6875</v>
      </c>
      <c r="N3">
        <f>Unknown!T3/0.0247</f>
        <v>371667.20647773281</v>
      </c>
      <c r="O3">
        <f>Unknown!U3/0.161</f>
        <v>424805.59006211179</v>
      </c>
      <c r="P3">
        <f>Unknown!V3/0.0246</f>
        <v>435677.23577235773</v>
      </c>
    </row>
    <row r="4" spans="1:16" x14ac:dyDescent="0.35">
      <c r="A4" t="s">
        <v>32</v>
      </c>
      <c r="B4" t="s">
        <v>34</v>
      </c>
      <c r="C4">
        <f>Unknown!I4/0.237</f>
        <v>64.345991561181435</v>
      </c>
      <c r="D4">
        <f>Unknown!J4/0.613</f>
        <v>116.7373572593801</v>
      </c>
      <c r="E4">
        <f>Unknown!K4/0.0928</f>
        <v>42.672413793103452</v>
      </c>
      <c r="F4">
        <f>Unknown!L4/0.457</f>
        <v>53.347921225382926</v>
      </c>
      <c r="G4">
        <f>Unknown!M4/0.148</f>
        <v>55.135135135135137</v>
      </c>
      <c r="H4">
        <f>Unknown!N4/0.0563</f>
        <v>33.019538188277082</v>
      </c>
      <c r="I4">
        <f>Unknown!O4/0.199</f>
        <v>146.03015075376882</v>
      </c>
      <c r="J4">
        <f>Unknown!P4/0.0361</f>
        <v>229.63988919667588</v>
      </c>
      <c r="K4">
        <f>Unknown!Q4/0.246</f>
        <v>396.21951219512198</v>
      </c>
      <c r="L4">
        <f>Unknown!R4/0.0546</f>
        <v>638.27838827838832</v>
      </c>
      <c r="M4">
        <f>Unknown!S4/0.16</f>
        <v>956.0625</v>
      </c>
      <c r="N4">
        <f>Unknown!T4/0.0247</f>
        <v>1261.9433198380568</v>
      </c>
      <c r="O4">
        <f>Unknown!U4/0.161</f>
        <v>1754.1614906832299</v>
      </c>
      <c r="P4">
        <f>Unknown!V4/0.0246</f>
        <v>2245.1219512195121</v>
      </c>
    </row>
    <row r="5" spans="1:16" x14ac:dyDescent="0.35">
      <c r="A5" t="s">
        <v>32</v>
      </c>
      <c r="B5" t="s">
        <v>35</v>
      </c>
      <c r="C5">
        <f>Unknown!I5/0.237</f>
        <v>464.38818565400845</v>
      </c>
      <c r="D5">
        <f>Unknown!J5/0.613</f>
        <v>390.5872756933116</v>
      </c>
      <c r="E5">
        <f>Unknown!K5/0.0928</f>
        <v>308.40517241379314</v>
      </c>
      <c r="F5">
        <f>Unknown!L5/0.457</f>
        <v>275.12035010940917</v>
      </c>
      <c r="G5">
        <f>Unknown!M5/0.148</f>
        <v>210</v>
      </c>
      <c r="H5">
        <f>Unknown!N5/0.0563</f>
        <v>70.337477797513316</v>
      </c>
      <c r="I5">
        <f>Unknown!O5/0.199</f>
        <v>333.0653266331658</v>
      </c>
      <c r="J5">
        <f>Unknown!P5/0.0361</f>
        <v>490.02770083102496</v>
      </c>
      <c r="K5">
        <f>Unknown!Q5/0.246</f>
        <v>834.18699186991876</v>
      </c>
      <c r="L5">
        <f>Unknown!R5/0.0546</f>
        <v>1367.5824175824175</v>
      </c>
      <c r="M5">
        <f>Unknown!S5/0.16</f>
        <v>2040.25</v>
      </c>
      <c r="N5">
        <f>Unknown!T5/0.0247</f>
        <v>2656.2753036437248</v>
      </c>
      <c r="O5">
        <f>Unknown!U5/0.161</f>
        <v>3630.9316770186338</v>
      </c>
      <c r="P5">
        <f>Unknown!V5/0.0246</f>
        <v>4564.6341463414637</v>
      </c>
    </row>
    <row r="6" spans="1:16" x14ac:dyDescent="0.35">
      <c r="A6" t="s">
        <v>32</v>
      </c>
      <c r="B6" t="s">
        <v>36</v>
      </c>
      <c r="C6">
        <f>Unknown!I6/0.237</f>
        <v>6.2025316455696204</v>
      </c>
      <c r="D6">
        <f>Unknown!J6/0.613</f>
        <v>49.070146818923327</v>
      </c>
      <c r="E6">
        <f>Unknown!K6/0.0928</f>
        <v>14.870689655172413</v>
      </c>
      <c r="F6">
        <f>Unknown!L6/0.457</f>
        <v>18.927789934354486</v>
      </c>
      <c r="G6">
        <f>Unknown!M6/0.148</f>
        <v>45</v>
      </c>
      <c r="H6">
        <f>Unknown!N6/0.0563</f>
        <v>13.570159857904084</v>
      </c>
      <c r="I6">
        <f>Unknown!O6/0.199</f>
        <v>156.93467336683418</v>
      </c>
      <c r="J6">
        <f>Unknown!P6/0.0361</f>
        <v>309.41828254847644</v>
      </c>
      <c r="K6">
        <f>Unknown!Q6/0.246</f>
        <v>612.60162601626007</v>
      </c>
      <c r="L6">
        <f>Unknown!R6/0.0546</f>
        <v>1131.135531135531</v>
      </c>
      <c r="M6">
        <f>Unknown!S6/0.16</f>
        <v>1956.8124999999998</v>
      </c>
      <c r="N6">
        <f>Unknown!T6/0.0247</f>
        <v>2904.0485829959516</v>
      </c>
      <c r="O6">
        <f>Unknown!U6/0.161</f>
        <v>4406.0248447204967</v>
      </c>
      <c r="P6">
        <f>Unknown!V6/0.0246</f>
        <v>6147.5609756097556</v>
      </c>
    </row>
    <row r="7" spans="1:16" x14ac:dyDescent="0.35">
      <c r="A7" t="s">
        <v>32</v>
      </c>
      <c r="B7" t="s">
        <v>37</v>
      </c>
      <c r="C7">
        <f>Unknown!I7/0.237</f>
        <v>1.0210970464135021</v>
      </c>
      <c r="D7">
        <f>Unknown!J7/0.613</f>
        <v>18.939641109298531</v>
      </c>
      <c r="E7">
        <f>Unknown!K7/0.0928</f>
        <v>2.9202586206896557</v>
      </c>
      <c r="F7">
        <f>Unknown!L7/0.457</f>
        <v>4.5514223194748356</v>
      </c>
      <c r="G7">
        <f>Unknown!M7/0.148</f>
        <v>28.581081081081084</v>
      </c>
      <c r="H7">
        <f>Unknown!N7/0.0563</f>
        <v>7.6376554174067488</v>
      </c>
      <c r="I7">
        <f>Unknown!O7/0.199</f>
        <v>183.76884422110552</v>
      </c>
      <c r="J7">
        <f>Unknown!P7/0.0361</f>
        <v>481.99445983379496</v>
      </c>
      <c r="K7">
        <f>Unknown!Q7/0.246</f>
        <v>1046.178861788618</v>
      </c>
      <c r="L7">
        <f>Unknown!R7/0.0546</f>
        <v>1678.5714285714287</v>
      </c>
      <c r="M7">
        <f>Unknown!S7/0.16</f>
        <v>2483.25</v>
      </c>
      <c r="N7">
        <f>Unknown!T7/0.0247</f>
        <v>3231.983805668016</v>
      </c>
      <c r="O7">
        <f>Unknown!U7/0.161</f>
        <v>4442.4223602484471</v>
      </c>
      <c r="P7">
        <f>Unknown!V7/0.0246</f>
        <v>5594.3089430894306</v>
      </c>
    </row>
    <row r="8" spans="1:16" x14ac:dyDescent="0.35">
      <c r="A8" t="s">
        <v>32</v>
      </c>
      <c r="B8" t="s">
        <v>38</v>
      </c>
      <c r="C8">
        <f>Unknown!I8/0.237</f>
        <v>0.1139240506329114</v>
      </c>
      <c r="D8">
        <f>Unknown!J8/0.613</f>
        <v>21.794453507340947</v>
      </c>
      <c r="E8">
        <f>Unknown!K8/0.0928</f>
        <v>5.2586206896551726</v>
      </c>
      <c r="F8">
        <f>Unknown!L8/0.457</f>
        <v>19.671772428884026</v>
      </c>
      <c r="G8">
        <f>Unknown!M8/0.148</f>
        <v>106.8918918918919</v>
      </c>
      <c r="H8">
        <f>Unknown!N8/0.0563</f>
        <v>44.049733570159859</v>
      </c>
      <c r="I8">
        <f>Unknown!O8/0.199</f>
        <v>413.7688442211055</v>
      </c>
      <c r="J8">
        <f>Unknown!P8/0.0361</f>
        <v>696.39889196675904</v>
      </c>
      <c r="K8">
        <f>Unknown!Q8/0.246</f>
        <v>1220.6097560975609</v>
      </c>
      <c r="L8">
        <f>Unknown!R8/0.0546</f>
        <v>1999.084249084249</v>
      </c>
      <c r="M8">
        <f>Unknown!S8/0.16</f>
        <v>2908.0625</v>
      </c>
      <c r="N8">
        <f>Unknown!T8/0.0247</f>
        <v>3652.6315789473683</v>
      </c>
      <c r="O8">
        <f>Unknown!U8/0.161</f>
        <v>4897.3291925465837</v>
      </c>
      <c r="P8">
        <f>Unknown!V8/0.0246</f>
        <v>6163.0081300813017</v>
      </c>
    </row>
    <row r="9" spans="1:16" x14ac:dyDescent="0.35">
      <c r="A9" t="s">
        <v>32</v>
      </c>
      <c r="B9" t="s">
        <v>39</v>
      </c>
      <c r="C9">
        <f>Unknown!I9/0.237</f>
        <v>0.32067510548523209</v>
      </c>
      <c r="D9">
        <f>Unknown!J9/0.613</f>
        <v>41.468189233278963</v>
      </c>
      <c r="E9">
        <f>Unknown!K9/0.0928</f>
        <v>4.2564655172413799</v>
      </c>
      <c r="F9">
        <f>Unknown!L9/0.457</f>
        <v>15.579868708971553</v>
      </c>
      <c r="G9">
        <f>Unknown!M9/0.148</f>
        <v>77.972972972972968</v>
      </c>
      <c r="H9">
        <f>Unknown!N9/0.0563</f>
        <v>86.856127886323264</v>
      </c>
      <c r="I9">
        <f>Unknown!O9/0.199</f>
        <v>267.1859296482412</v>
      </c>
      <c r="J9">
        <f>Unknown!P9/0.0361</f>
        <v>417.72853185595568</v>
      </c>
      <c r="K9">
        <f>Unknown!Q9/0.246</f>
        <v>724.59349593495938</v>
      </c>
      <c r="L9">
        <f>Unknown!R9/0.0546</f>
        <v>1188.6446886446886</v>
      </c>
      <c r="M9">
        <f>Unknown!S9/0.16</f>
        <v>1790.6875</v>
      </c>
      <c r="N9">
        <f>Unknown!T9/0.0247</f>
        <v>2482.5910931174089</v>
      </c>
      <c r="O9">
        <f>Unknown!U9/0.161</f>
        <v>3607.3913043478256</v>
      </c>
      <c r="P9">
        <f>Unknown!V9/0.0246</f>
        <v>4690.2439024390242</v>
      </c>
    </row>
    <row r="10" spans="1:16" x14ac:dyDescent="0.35">
      <c r="A10" t="s">
        <v>32</v>
      </c>
      <c r="B10" t="s">
        <v>40</v>
      </c>
      <c r="C10">
        <f>Unknown!I10/0.237</f>
        <v>1.5400843881856541</v>
      </c>
      <c r="D10">
        <f>Unknown!J10/0.613</f>
        <v>32.071778140293638</v>
      </c>
      <c r="E10">
        <f>Unknown!K10/0.0928</f>
        <v>5.1939655172413799</v>
      </c>
      <c r="F10">
        <f>Unknown!L10/0.457</f>
        <v>10.787746170678336</v>
      </c>
      <c r="G10">
        <f>Unknown!M10/0.148</f>
        <v>45.067567567567572</v>
      </c>
      <c r="H10">
        <f>Unknown!N10/0.0563</f>
        <v>26.642984014209588</v>
      </c>
      <c r="I10">
        <f>Unknown!O10/0.199</f>
        <v>179.74874371859298</v>
      </c>
      <c r="J10">
        <f>Unknown!P10/0.0361</f>
        <v>362.60387811634348</v>
      </c>
      <c r="K10">
        <f>Unknown!Q10/0.246</f>
        <v>679.63414634146341</v>
      </c>
      <c r="L10">
        <f>Unknown!R10/0.0546</f>
        <v>1269.96336996337</v>
      </c>
      <c r="M10">
        <f>Unknown!S10/0.16</f>
        <v>2103.875</v>
      </c>
      <c r="N10">
        <f>Unknown!T10/0.0247</f>
        <v>3042.1052631578946</v>
      </c>
      <c r="O10">
        <f>Unknown!U10/0.161</f>
        <v>4593.5403726708073</v>
      </c>
      <c r="P10">
        <f>Unknown!V10/0.0246</f>
        <v>6449.5934959349588</v>
      </c>
    </row>
    <row r="11" spans="1:16" x14ac:dyDescent="0.35">
      <c r="A11" t="s">
        <v>32</v>
      </c>
      <c r="B11" t="s">
        <v>41</v>
      </c>
      <c r="C11">
        <f>Unknown!I11/0.237</f>
        <v>5.4303797468354427</v>
      </c>
      <c r="D11">
        <f>Unknown!J11/0.613</f>
        <v>118.38499184339314</v>
      </c>
      <c r="E11">
        <f>Unknown!K11/0.0928</f>
        <v>9.0086206896551726</v>
      </c>
      <c r="F11">
        <f>Unknown!L11/0.457</f>
        <v>13.413566739606127</v>
      </c>
      <c r="G11">
        <f>Unknown!M11/0.148</f>
        <v>35.337837837837846</v>
      </c>
      <c r="H11">
        <f>Unknown!N11/0.0563</f>
        <v>46.891651865008882</v>
      </c>
      <c r="I11">
        <f>Unknown!O11/0.199</f>
        <v>137.1859296482412</v>
      </c>
      <c r="J11">
        <f>Unknown!P11/0.0361</f>
        <v>247.64542936288086</v>
      </c>
      <c r="K11">
        <f>Unknown!Q11/0.246</f>
        <v>519.14634146341461</v>
      </c>
      <c r="L11">
        <f>Unknown!R11/0.0546</f>
        <v>1023.6263736263736</v>
      </c>
      <c r="M11">
        <f>Unknown!S11/0.16</f>
        <v>1882.4375</v>
      </c>
      <c r="N11">
        <f>Unknown!T11/0.0247</f>
        <v>2969.6356275303642</v>
      </c>
      <c r="O11">
        <f>Unknown!U11/0.161</f>
        <v>5039.4409937888195</v>
      </c>
      <c r="P11">
        <f>Unknown!V11/0.0246</f>
        <v>7862.6016260162596</v>
      </c>
    </row>
    <row r="12" spans="1:16" x14ac:dyDescent="0.35">
      <c r="A12" t="s">
        <v>32</v>
      </c>
      <c r="B12" t="s">
        <v>45</v>
      </c>
      <c r="C12">
        <f>Unknown!I12/0.237</f>
        <v>1.4936708860759493</v>
      </c>
      <c r="D12">
        <f>Unknown!J12/0.613</f>
        <v>13.050570962479609</v>
      </c>
      <c r="E12">
        <f>Unknown!K12/0.0928</f>
        <v>5.5603448275862073</v>
      </c>
      <c r="F12">
        <f>Unknown!L12/0.457</f>
        <v>16.08315098468271</v>
      </c>
      <c r="G12">
        <f>Unknown!M12/0.148</f>
        <v>70.067567567567565</v>
      </c>
      <c r="H12">
        <f>Unknown!N12/0.0563</f>
        <v>17.886323268206038</v>
      </c>
      <c r="I12">
        <f>Unknown!O12/0.199</f>
        <v>214.62311557788945</v>
      </c>
      <c r="J12">
        <f>Unknown!P12/0.0361</f>
        <v>343.213296398892</v>
      </c>
      <c r="K12">
        <f>Unknown!Q12/0.246</f>
        <v>579.59349593495938</v>
      </c>
      <c r="L12">
        <f>Unknown!R12/0.0546</f>
        <v>928.20512820512818</v>
      </c>
      <c r="M12">
        <f>Unknown!S12/0.16</f>
        <v>1375.625</v>
      </c>
      <c r="N12">
        <f>Unknown!T12/0.0247</f>
        <v>1773.6842105263158</v>
      </c>
      <c r="O12">
        <f>Unknown!U12/0.161</f>
        <v>2438.5093167701866</v>
      </c>
      <c r="P12">
        <f>Unknown!V12/0.0246</f>
        <v>2850</v>
      </c>
    </row>
    <row r="13" spans="1:16" x14ac:dyDescent="0.35">
      <c r="A13" t="s">
        <v>32</v>
      </c>
      <c r="B13" t="s">
        <v>46</v>
      </c>
      <c r="C13">
        <f>Unknown!I13/0.237</f>
        <v>22.194092827004219</v>
      </c>
      <c r="D13">
        <f>Unknown!J13/0.613</f>
        <v>216.78629690048939</v>
      </c>
      <c r="E13">
        <f>Unknown!K13/0.0928</f>
        <v>52.58620689655173</v>
      </c>
      <c r="F13">
        <f>Unknown!L13/0.457</f>
        <v>65.207877461706786</v>
      </c>
      <c r="G13">
        <f>Unknown!M13/0.148</f>
        <v>110.06756756756756</v>
      </c>
      <c r="H13">
        <f>Unknown!N13/0.0563</f>
        <v>88.277087033747776</v>
      </c>
      <c r="I13">
        <f>Unknown!O13/0.199</f>
        <v>209.4472361809045</v>
      </c>
      <c r="J13">
        <f>Unknown!P13/0.0361</f>
        <v>324.37673130193906</v>
      </c>
      <c r="K13">
        <f>Unknown!Q13/0.246</f>
        <v>599.30894308943095</v>
      </c>
      <c r="L13">
        <f>Unknown!R13/0.0546</f>
        <v>1156.2271062271061</v>
      </c>
      <c r="M13">
        <f>Unknown!S13/0.16</f>
        <v>2193.75</v>
      </c>
      <c r="N13">
        <f>Unknown!T13/0.0247</f>
        <v>3624.2914979757084</v>
      </c>
      <c r="O13">
        <f>Unknown!U13/0.161</f>
        <v>6172.0496894409935</v>
      </c>
      <c r="P13">
        <f>Unknown!V13/0.0246</f>
        <v>9397.1544715447144</v>
      </c>
    </row>
    <row r="14" spans="1:16" x14ac:dyDescent="0.35">
      <c r="A14" t="s">
        <v>32</v>
      </c>
      <c r="B14" t="s">
        <v>47</v>
      </c>
      <c r="C14">
        <f>Unknown!I14/0.237</f>
        <v>1.6666666666666667</v>
      </c>
      <c r="D14">
        <f>Unknown!J14/0.613</f>
        <v>61.973898858075046</v>
      </c>
      <c r="E14">
        <f>Unknown!K14/0.0928</f>
        <v>2.3383620689655173</v>
      </c>
      <c r="F14">
        <f>Unknown!L14/0.457</f>
        <v>3.3260393873085339</v>
      </c>
      <c r="G14">
        <f>Unknown!M14/0.148</f>
        <v>11.486486486486486</v>
      </c>
      <c r="H14">
        <f>Unknown!N14/0.0563</f>
        <v>8.9342806394316163</v>
      </c>
      <c r="I14">
        <f>Unknown!O14/0.199</f>
        <v>28.994974874371856</v>
      </c>
      <c r="J14">
        <f>Unknown!P14/0.0361</f>
        <v>57.368421052631582</v>
      </c>
      <c r="K14">
        <f>Unknown!Q14/0.246</f>
        <v>125.32520325203251</v>
      </c>
      <c r="L14">
        <f>Unknown!R14/0.0546</f>
        <v>273.44322344322342</v>
      </c>
      <c r="M14">
        <f>Unknown!S14/0.16</f>
        <v>583.625</v>
      </c>
      <c r="N14">
        <f>Unknown!T14/0.0247</f>
        <v>1027.5303643724696</v>
      </c>
      <c r="O14">
        <f>Unknown!U14/0.161</f>
        <v>1865.5279503105592</v>
      </c>
      <c r="P14">
        <f>Unknown!V14/0.0246</f>
        <v>2968.292682926829</v>
      </c>
    </row>
    <row r="15" spans="1:16" x14ac:dyDescent="0.35">
      <c r="A15" t="s">
        <v>32</v>
      </c>
      <c r="B15" t="s">
        <v>48</v>
      </c>
      <c r="C15">
        <f>Unknown!I15/0.237</f>
        <v>7.763713080168777E-2</v>
      </c>
      <c r="D15">
        <f>Unknown!J15/0.613</f>
        <v>9.8858075040783024</v>
      </c>
      <c r="E15">
        <f>Unknown!K15/0.0928</f>
        <v>0.83943965517241381</v>
      </c>
      <c r="F15">
        <f>Unknown!L15/0.457</f>
        <v>2.7439824945295404</v>
      </c>
      <c r="G15">
        <f>Unknown!M15/0.148</f>
        <v>16.824324324324326</v>
      </c>
      <c r="H15">
        <f>Unknown!N15/0.0563</f>
        <v>3.2326820603907636</v>
      </c>
      <c r="I15">
        <f>Unknown!O15/0.199</f>
        <v>75.577889447236174</v>
      </c>
      <c r="J15">
        <f>Unknown!P15/0.0361</f>
        <v>132.40997229916897</v>
      </c>
      <c r="K15">
        <f>Unknown!Q15/0.246</f>
        <v>244.7560975609756</v>
      </c>
      <c r="L15">
        <f>Unknown!R15/0.0546</f>
        <v>414.28571428571428</v>
      </c>
      <c r="M15">
        <f>Unknown!S15/0.16</f>
        <v>632.8125</v>
      </c>
      <c r="N15">
        <f>Unknown!T15/0.0247</f>
        <v>812.9554655870445</v>
      </c>
      <c r="O15">
        <f>Unknown!U15/0.161</f>
        <v>1138.0745341614906</v>
      </c>
      <c r="P15">
        <f>Unknown!V15/0.0246</f>
        <v>1436.9918699186992</v>
      </c>
    </row>
    <row r="16" spans="1:16" x14ac:dyDescent="0.35">
      <c r="A16" t="s">
        <v>32</v>
      </c>
      <c r="B16" t="s">
        <v>49</v>
      </c>
      <c r="C16">
        <f>Unknown!I16/0.237</f>
        <v>8.1434599156118156E-2</v>
      </c>
      <c r="D16">
        <f>Unknown!J16/0.613</f>
        <v>14.828711256117455</v>
      </c>
      <c r="E16">
        <f>Unknown!K16/0.0928</f>
        <v>1.0129310344827587</v>
      </c>
      <c r="F16">
        <f>Unknown!L16/0.457</f>
        <v>2.4507658643326042</v>
      </c>
      <c r="G16">
        <f>Unknown!M16/0.148</f>
        <v>16.891891891891891</v>
      </c>
      <c r="H16">
        <f>Unknown!N16/0.0563</f>
        <v>2.4511545293072823</v>
      </c>
      <c r="I16">
        <f>Unknown!O16/0.199</f>
        <v>66.231155778894461</v>
      </c>
      <c r="J16">
        <f>Unknown!P16/0.0361</f>
        <v>120.49861495844874</v>
      </c>
      <c r="K16">
        <f>Unknown!Q16/0.246</f>
        <v>248.98373983739839</v>
      </c>
      <c r="L16">
        <f>Unknown!R16/0.0546</f>
        <v>423.62637362637361</v>
      </c>
      <c r="M16">
        <f>Unknown!S16/0.16</f>
        <v>687.25</v>
      </c>
      <c r="N16">
        <f>Unknown!T16/0.0247</f>
        <v>994.73684210526324</v>
      </c>
      <c r="O16">
        <f>Unknown!U16/0.161</f>
        <v>1409.1925465838508</v>
      </c>
      <c r="P16">
        <f>Unknown!V16/0.0246</f>
        <v>1758.5365853658536</v>
      </c>
    </row>
    <row r="17" spans="1:16" x14ac:dyDescent="0.35">
      <c r="A17" t="s">
        <v>32</v>
      </c>
      <c r="B17" t="s">
        <v>50</v>
      </c>
      <c r="C17">
        <f>Unknown!I17/0.237</f>
        <v>733152.86919831228</v>
      </c>
      <c r="D17">
        <f>Unknown!J17/0.613</f>
        <v>1009478.189233279</v>
      </c>
      <c r="E17">
        <f>Unknown!K17/0.0928</f>
        <v>1051280.4956896552</v>
      </c>
      <c r="F17">
        <f>Unknown!L17/0.457</f>
        <v>985456.91466083145</v>
      </c>
      <c r="G17">
        <f>Unknown!M17/0.148</f>
        <v>671817.29729729739</v>
      </c>
      <c r="H17">
        <f>Unknown!N17/0.0563</f>
        <v>327236.41207815276</v>
      </c>
      <c r="I17">
        <f>Unknown!O17/0.199</f>
        <v>424208.24120603013</v>
      </c>
      <c r="J17">
        <f>Unknown!P17/0.0361</f>
        <v>345596.39889196679</v>
      </c>
      <c r="K17">
        <f>Unknown!Q17/0.246</f>
        <v>310998.49593495938</v>
      </c>
      <c r="L17">
        <f>Unknown!R17/0.0546</f>
        <v>266702.19780219777</v>
      </c>
      <c r="M17">
        <f>Unknown!S17/0.16</f>
        <v>235485.18749999997</v>
      </c>
      <c r="N17">
        <f>Unknown!T17/0.0247</f>
        <v>195600.80971659921</v>
      </c>
      <c r="O17">
        <f>Unknown!U17/0.161</f>
        <v>174010.49689440994</v>
      </c>
      <c r="P17">
        <f>Unknown!V17/0.0246</f>
        <v>130548.78048780488</v>
      </c>
    </row>
    <row r="18" spans="1:16" x14ac:dyDescent="0.35">
      <c r="A18" t="s">
        <v>32</v>
      </c>
      <c r="B18" t="s">
        <v>51</v>
      </c>
      <c r="C18">
        <f>Unknown!I18/0.237</f>
        <v>2.0253164556962027</v>
      </c>
      <c r="D18">
        <f>Unknown!J18/0.613</f>
        <v>28.221859706362157</v>
      </c>
      <c r="E18">
        <f>Unknown!K18/0.0928</f>
        <v>3.0495689655172411</v>
      </c>
      <c r="F18">
        <f>Unknown!L18/0.457</f>
        <v>8.8402625820568925</v>
      </c>
      <c r="G18">
        <f>Unknown!M18/0.148</f>
        <v>44.594594594594597</v>
      </c>
      <c r="H18">
        <f>Unknown!N18/0.0563</f>
        <v>17.81527531083481</v>
      </c>
      <c r="I18">
        <f>Unknown!O18/0.199</f>
        <v>158.79396984924622</v>
      </c>
      <c r="J18">
        <f>Unknown!P18/0.0361</f>
        <v>266.7590027700831</v>
      </c>
      <c r="K18">
        <f>Unknown!Q18/0.246</f>
        <v>476.3821138211382</v>
      </c>
      <c r="L18">
        <f>Unknown!R18/0.0546</f>
        <v>797.61904761904748</v>
      </c>
      <c r="M18">
        <f>Unknown!S18/0.16</f>
        <v>1180.625</v>
      </c>
      <c r="N18">
        <f>Unknown!T18/0.0247</f>
        <v>1481.3765182186237</v>
      </c>
      <c r="O18">
        <f>Unknown!U18/0.161</f>
        <v>2000</v>
      </c>
      <c r="P18">
        <f>Unknown!V18/0.0246</f>
        <v>2452.439024390244</v>
      </c>
    </row>
    <row r="19" spans="1:16" x14ac:dyDescent="0.35">
      <c r="A19" t="s">
        <v>32</v>
      </c>
      <c r="B19" t="s">
        <v>52</v>
      </c>
      <c r="C19">
        <f>Unknown!I19/0.237</f>
        <v>0.99578059071729963</v>
      </c>
      <c r="D19">
        <f>Unknown!J19/0.613</f>
        <v>23.034257748776508</v>
      </c>
      <c r="E19">
        <f>Unknown!K19/0.0928</f>
        <v>1.1045258620689655</v>
      </c>
      <c r="F19">
        <f>Unknown!L19/0.457</f>
        <v>3.3085339168490151</v>
      </c>
      <c r="G19">
        <f>Unknown!M19/0.148</f>
        <v>21.013513513513512</v>
      </c>
      <c r="H19">
        <f>Unknown!N19/0.0563</f>
        <v>7.8685612788632326</v>
      </c>
      <c r="I19">
        <f>Unknown!O19/0.199</f>
        <v>84.120603015075361</v>
      </c>
      <c r="J19">
        <f>Unknown!P19/0.0361</f>
        <v>151.52354570637118</v>
      </c>
      <c r="K19">
        <f>Unknown!Q19/0.246</f>
        <v>291.30081300813009</v>
      </c>
      <c r="L19">
        <f>Unknown!R19/0.0546</f>
        <v>497.80219780219778</v>
      </c>
      <c r="M19">
        <f>Unknown!S19/0.16</f>
        <v>779.625</v>
      </c>
      <c r="N19">
        <f>Unknown!T19/0.0247</f>
        <v>1038.0566801619434</v>
      </c>
      <c r="O19">
        <f>Unknown!U19/0.161</f>
        <v>1429.1925465838508</v>
      </c>
      <c r="P19">
        <f>Unknown!V19/0.0246</f>
        <v>1787.8048780487804</v>
      </c>
    </row>
    <row r="20" spans="1:16" x14ac:dyDescent="0.35">
      <c r="A20" t="s">
        <v>32</v>
      </c>
      <c r="B20" t="s">
        <v>53</v>
      </c>
      <c r="C20">
        <f>Unknown!I20/0.237</f>
        <v>18.565400843881857</v>
      </c>
      <c r="D20">
        <f>Unknown!J20/0.613</f>
        <v>81.696574225122347</v>
      </c>
      <c r="E20">
        <f>Unknown!K20/0.0928</f>
        <v>15.129310344827587</v>
      </c>
      <c r="F20">
        <f>Unknown!L20/0.457</f>
        <v>16.805251641137854</v>
      </c>
      <c r="G20">
        <f>Unknown!M20/0.148</f>
        <v>36.148648648648646</v>
      </c>
      <c r="H20">
        <f>Unknown!N20/0.0563</f>
        <v>42.770870337477795</v>
      </c>
      <c r="I20">
        <f>Unknown!O20/0.199</f>
        <v>117.33668341708542</v>
      </c>
      <c r="J20">
        <f>Unknown!P20/0.0361</f>
        <v>205.26315789473685</v>
      </c>
      <c r="K20">
        <f>Unknown!Q20/0.246</f>
        <v>371.58536585365852</v>
      </c>
      <c r="L20">
        <f>Unknown!R20/0.0546</f>
        <v>635.8974358974358</v>
      </c>
      <c r="M20">
        <f>Unknown!S20/0.16</f>
        <v>1034.375</v>
      </c>
      <c r="N20">
        <f>Unknown!T20/0.0247</f>
        <v>1505.2631578947369</v>
      </c>
      <c r="O20">
        <f>Unknown!U20/0.161</f>
        <v>2299.9378881987577</v>
      </c>
      <c r="P20">
        <f>Unknown!V20/0.0246</f>
        <v>3184.9593495934955</v>
      </c>
    </row>
    <row r="21" spans="1:16" x14ac:dyDescent="0.35">
      <c r="A21" t="s">
        <v>32</v>
      </c>
      <c r="B21" t="s">
        <v>54</v>
      </c>
      <c r="C21">
        <f>Unknown!I21/0.237</f>
        <v>7.9324894514767944E-2</v>
      </c>
      <c r="D21">
        <f>Unknown!J21/0.613</f>
        <v>24.208809135399672</v>
      </c>
      <c r="E21">
        <f>Unknown!K21/0.0928</f>
        <v>0.92780172413793105</v>
      </c>
      <c r="F21">
        <f>Unknown!L21/0.457</f>
        <v>3.7133479212253828</v>
      </c>
      <c r="G21">
        <f>Unknown!M21/0.148</f>
        <v>24.054054054054056</v>
      </c>
      <c r="H21">
        <f>Unknown!N21/0.0563</f>
        <v>13.872113676731793</v>
      </c>
      <c r="I21">
        <f>Unknown!O21/0.199</f>
        <v>99.2964824120603</v>
      </c>
      <c r="J21">
        <f>Unknown!P21/0.0361</f>
        <v>194.45983379501385</v>
      </c>
      <c r="K21">
        <f>Unknown!Q21/0.246</f>
        <v>398.2520325203252</v>
      </c>
      <c r="L21">
        <f>Unknown!R21/0.0546</f>
        <v>735.71428571428567</v>
      </c>
      <c r="M21">
        <f>Unknown!S21/0.16</f>
        <v>1255.375</v>
      </c>
      <c r="N21">
        <f>Unknown!T21/0.0247</f>
        <v>1801.2145748987855</v>
      </c>
      <c r="O21">
        <f>Unknown!U21/0.161</f>
        <v>2706.8322981366459</v>
      </c>
      <c r="P21">
        <f>Unknown!V21/0.0246</f>
        <v>3713.4146341463411</v>
      </c>
    </row>
    <row r="22" spans="1:16" x14ac:dyDescent="0.35">
      <c r="A22" t="s">
        <v>32</v>
      </c>
      <c r="B22" t="s">
        <v>55</v>
      </c>
      <c r="C22">
        <f>Unknown!I22/0.237</f>
        <v>44.430379746835442</v>
      </c>
      <c r="D22">
        <f>Unknown!J22/0.613</f>
        <v>73.295269168026095</v>
      </c>
      <c r="E22">
        <f>Unknown!K22/0.0928</f>
        <v>35.452586206896555</v>
      </c>
      <c r="F22">
        <f>Unknown!L22/0.457</f>
        <v>37.724288840262574</v>
      </c>
      <c r="G22">
        <f>Unknown!M22/0.148</f>
        <v>74.256756756756758</v>
      </c>
      <c r="H22">
        <f>Unknown!N22/0.0563</f>
        <v>44.085257548845469</v>
      </c>
      <c r="I22">
        <f>Unknown!O22/0.199</f>
        <v>179.2462311557789</v>
      </c>
      <c r="J22">
        <f>Unknown!P22/0.0361</f>
        <v>265.09695290858724</v>
      </c>
      <c r="K22">
        <f>Unknown!Q22/0.246</f>
        <v>426.7479674796748</v>
      </c>
      <c r="L22">
        <f>Unknown!R22/0.0546</f>
        <v>649.084249084249</v>
      </c>
      <c r="M22">
        <f>Unknown!S22/0.16</f>
        <v>939.56250000000011</v>
      </c>
      <c r="N22">
        <f>Unknown!T22/0.0247</f>
        <v>1191.0931174089069</v>
      </c>
      <c r="O22">
        <f>Unknown!U22/0.161</f>
        <v>1616.7080745341616</v>
      </c>
      <c r="P22">
        <f>Unknown!V22/0.0246</f>
        <v>1995.9349593495936</v>
      </c>
    </row>
    <row r="23" spans="1:16" x14ac:dyDescent="0.35">
      <c r="A23" t="s">
        <v>32</v>
      </c>
      <c r="B23" t="s">
        <v>56</v>
      </c>
      <c r="C23">
        <f>Unknown!I23/0.237</f>
        <v>33.333333333333336</v>
      </c>
      <c r="D23">
        <f>Unknown!J23/0.613</f>
        <v>76.199021207177822</v>
      </c>
      <c r="E23">
        <f>Unknown!K23/0.0928</f>
        <v>39.762931034482762</v>
      </c>
      <c r="F23">
        <f>Unknown!L23/0.457</f>
        <v>44.923413566739605</v>
      </c>
      <c r="G23">
        <f>Unknown!M23/0.148</f>
        <v>61.216216216216225</v>
      </c>
      <c r="H23">
        <f>Unknown!N23/0.0563</f>
        <v>51.154529307282409</v>
      </c>
      <c r="I23">
        <f>Unknown!O23/0.199</f>
        <v>98.844221105527637</v>
      </c>
      <c r="J23">
        <f>Unknown!P23/0.0361</f>
        <v>145.42936288088643</v>
      </c>
      <c r="K23">
        <f>Unknown!Q23/0.246</f>
        <v>245.9349593495935</v>
      </c>
      <c r="L23">
        <f>Unknown!R23/0.0546</f>
        <v>403.66300366300362</v>
      </c>
      <c r="M23">
        <f>Unknown!S23/0.16</f>
        <v>637.375</v>
      </c>
      <c r="N23">
        <f>Unknown!T23/0.0247</f>
        <v>893.9271255060728</v>
      </c>
      <c r="O23">
        <f>Unknown!U23/0.161</f>
        <v>1301.9254658385094</v>
      </c>
      <c r="P23">
        <f>Unknown!V23/0.0246</f>
        <v>1682.520325203252</v>
      </c>
    </row>
    <row r="24" spans="1:16" x14ac:dyDescent="0.35">
      <c r="A24" t="s">
        <v>32</v>
      </c>
      <c r="B24" t="s">
        <v>57</v>
      </c>
      <c r="C24">
        <f>Unknown!I24/0.237</f>
        <v>2.1223628691983123</v>
      </c>
      <c r="D24">
        <f>Unknown!J24/0.613</f>
        <v>14.257748776508972</v>
      </c>
      <c r="E24">
        <f>Unknown!K24/0.0928</f>
        <v>5.5711206896551726</v>
      </c>
      <c r="F24">
        <f>Unknown!L24/0.457</f>
        <v>7.3085339168490151</v>
      </c>
      <c r="G24">
        <f>Unknown!M24/0.148</f>
        <v>16.351351351351351</v>
      </c>
      <c r="H24">
        <f>Unknown!N24/0.0563</f>
        <v>12.433392539964474</v>
      </c>
      <c r="I24">
        <f>Unknown!O24/0.199</f>
        <v>36.482412060301506</v>
      </c>
      <c r="J24">
        <f>Unknown!P24/0.0361</f>
        <v>62.18836565096953</v>
      </c>
      <c r="K24">
        <f>Unknown!Q24/0.246</f>
        <v>113.04878048780488</v>
      </c>
      <c r="L24">
        <f>Unknown!R24/0.0546</f>
        <v>205.86080586080587</v>
      </c>
      <c r="M24">
        <f>Unknown!S24/0.16</f>
        <v>364</v>
      </c>
      <c r="N24">
        <f>Unknown!T24/0.0247</f>
        <v>565.18218623481789</v>
      </c>
      <c r="O24">
        <f>Unknown!U24/0.161</f>
        <v>972.73291925465844</v>
      </c>
      <c r="P24">
        <f>Unknown!V24/0.0246</f>
        <v>1673.1707317073169</v>
      </c>
    </row>
    <row r="25" spans="1:16" x14ac:dyDescent="0.35">
      <c r="A25" t="s">
        <v>32</v>
      </c>
      <c r="B25" t="s">
        <v>58</v>
      </c>
      <c r="C25">
        <f>Unknown!I25/0.237</f>
        <v>35.822784810126585</v>
      </c>
      <c r="D25">
        <f>Unknown!J25/0.613</f>
        <v>91.973898858075046</v>
      </c>
      <c r="E25">
        <f>Unknown!K25/0.0928</f>
        <v>93.642241379310349</v>
      </c>
      <c r="F25">
        <f>Unknown!L25/0.457</f>
        <v>102.73522975929978</v>
      </c>
      <c r="G25">
        <f>Unknown!M25/0.148</f>
        <v>137.02702702702703</v>
      </c>
      <c r="H25">
        <f>Unknown!N25/0.0563</f>
        <v>168.02841918294851</v>
      </c>
      <c r="I25">
        <f>Unknown!O25/0.199</f>
        <v>192.51256281407035</v>
      </c>
      <c r="J25">
        <f>Unknown!P25/0.0361</f>
        <v>263.98891966758998</v>
      </c>
      <c r="K25">
        <f>Unknown!Q25/0.246</f>
        <v>405.60975609756099</v>
      </c>
      <c r="L25">
        <f>Unknown!R25/0.0546</f>
        <v>623.62637362637349</v>
      </c>
      <c r="M25">
        <f>Unknown!S25/0.16</f>
        <v>921.5</v>
      </c>
      <c r="N25">
        <f>Unknown!T25/0.0247</f>
        <v>1246.1538461538462</v>
      </c>
      <c r="O25">
        <f>Unknown!U25/0.161</f>
        <v>1839.6273291925465</v>
      </c>
      <c r="P25">
        <f>Unknown!V25/0.0246</f>
        <v>2556.9105691056911</v>
      </c>
    </row>
    <row r="26" spans="1:16" x14ac:dyDescent="0.35">
      <c r="A26" t="s">
        <v>32</v>
      </c>
      <c r="B26" t="s">
        <v>62</v>
      </c>
      <c r="C26">
        <f>Unknown!I26/0.237</f>
        <v>110.21097046413503</v>
      </c>
      <c r="D26">
        <f>Unknown!J26/0.613</f>
        <v>141.51712887438825</v>
      </c>
      <c r="E26">
        <f>Unknown!K26/0.0928</f>
        <v>144.61206896551724</v>
      </c>
      <c r="F26">
        <f>Unknown!L26/0.457</f>
        <v>145.054704595186</v>
      </c>
      <c r="G26">
        <f>Unknown!M26/0.148</f>
        <v>134.93243243243242</v>
      </c>
      <c r="H26">
        <f>Unknown!N26/0.0563</f>
        <v>336.94493783303727</v>
      </c>
      <c r="I26">
        <f>Unknown!O26/0.199</f>
        <v>132.7638190954774</v>
      </c>
      <c r="J26">
        <f>Unknown!P26/0.0361</f>
        <v>168.97506925207756</v>
      </c>
      <c r="K26">
        <f>Unknown!Q26/0.246</f>
        <v>282.5609756097561</v>
      </c>
      <c r="L26">
        <f>Unknown!R26/0.0546</f>
        <v>474.17582417582418</v>
      </c>
      <c r="M26">
        <f>Unknown!S26/0.16</f>
        <v>795.125</v>
      </c>
      <c r="N26">
        <f>Unknown!T26/0.0247</f>
        <v>1247.7732793522268</v>
      </c>
      <c r="O26">
        <f>Unknown!U26/0.161</f>
        <v>1992.4223602484469</v>
      </c>
      <c r="P26">
        <f>Unknown!V26/0.0246</f>
        <v>2675.6097560975609</v>
      </c>
    </row>
    <row r="27" spans="1:16" x14ac:dyDescent="0.35">
      <c r="A27" t="s">
        <v>32</v>
      </c>
      <c r="B27" t="s">
        <v>63</v>
      </c>
      <c r="C27">
        <f>Unknown!I27/0.237</f>
        <v>1.7932489451476794</v>
      </c>
      <c r="D27">
        <f>Unknown!J27/0.613</f>
        <v>28.597063621533444</v>
      </c>
      <c r="E27">
        <f>Unknown!K27/0.0928</f>
        <v>4.3426724137931041</v>
      </c>
      <c r="F27">
        <f>Unknown!L27/0.457</f>
        <v>6.7177242888402624</v>
      </c>
      <c r="G27">
        <f>Unknown!M27/0.148</f>
        <v>28.378378378378383</v>
      </c>
      <c r="H27">
        <f>Unknown!N27/0.0563</f>
        <v>8.7921847246891645</v>
      </c>
      <c r="I27">
        <f>Unknown!O27/0.199</f>
        <v>81.859296482412049</v>
      </c>
      <c r="J27">
        <f>Unknown!P27/0.0361</f>
        <v>120.22160664819944</v>
      </c>
      <c r="K27">
        <f>Unknown!Q27/0.246</f>
        <v>178.65853658536588</v>
      </c>
      <c r="L27">
        <f>Unknown!R27/0.0546</f>
        <v>257.14285714285711</v>
      </c>
      <c r="M27">
        <f>Unknown!S27/0.16</f>
        <v>352.6875</v>
      </c>
      <c r="N27">
        <f>Unknown!T27/0.0247</f>
        <v>435.22267206477733</v>
      </c>
      <c r="O27">
        <f>Unknown!U27/0.161</f>
        <v>590.62111801242236</v>
      </c>
      <c r="P27">
        <f>Unknown!V27/0.0246</f>
        <v>718.29268292682934</v>
      </c>
    </row>
    <row r="28" spans="1:16" x14ac:dyDescent="0.35">
      <c r="A28" t="s">
        <v>32</v>
      </c>
      <c r="B28" t="s">
        <v>64</v>
      </c>
      <c r="C28">
        <f>Unknown!I28/0.237</f>
        <v>196.11814345991561</v>
      </c>
      <c r="D28">
        <f>Unknown!J28/0.613</f>
        <v>342.43066884176181</v>
      </c>
      <c r="E28">
        <f>Unknown!K28/0.0928</f>
        <v>381.78879310344831</v>
      </c>
      <c r="F28">
        <f>Unknown!L28/0.457</f>
        <v>359.78118161925596</v>
      </c>
      <c r="G28">
        <f>Unknown!M28/0.148</f>
        <v>430.60810810810813</v>
      </c>
      <c r="H28">
        <f>Unknown!N28/0.0563</f>
        <v>223.62344582593249</v>
      </c>
      <c r="I28">
        <f>Unknown!O28/0.199</f>
        <v>525.1758793969849</v>
      </c>
      <c r="J28">
        <f>Unknown!P28/0.0361</f>
        <v>650.69252077562328</v>
      </c>
      <c r="K28">
        <f>Unknown!Q28/0.246</f>
        <v>916.26016260162601</v>
      </c>
      <c r="L28">
        <f>Unknown!R28/0.0546</f>
        <v>1249.084249084249</v>
      </c>
      <c r="M28">
        <f>Unknown!S28/0.16</f>
        <v>1693</v>
      </c>
      <c r="N28">
        <f>Unknown!T28/0.0247</f>
        <v>2108.9068825910931</v>
      </c>
      <c r="O28">
        <f>Unknown!U28/0.161</f>
        <v>2873.0434782608695</v>
      </c>
      <c r="P28">
        <f>Unknown!V28/0.0246</f>
        <v>3380.4878048780488</v>
      </c>
    </row>
    <row r="29" spans="1:16" x14ac:dyDescent="0.35">
      <c r="A29" t="s">
        <v>32</v>
      </c>
      <c r="B29" t="s">
        <v>65</v>
      </c>
      <c r="C29">
        <f>Unknown!I29/0.237</f>
        <v>53.080168776371309</v>
      </c>
      <c r="D29">
        <f>Unknown!J29/0.613</f>
        <v>112.12071778140294</v>
      </c>
      <c r="E29">
        <f>Unknown!K29/0.0928</f>
        <v>111.20689655172414</v>
      </c>
      <c r="F29">
        <f>Unknown!L29/0.457</f>
        <v>119.16849015317287</v>
      </c>
      <c r="G29">
        <f>Unknown!M29/0.148</f>
        <v>165.54054054054055</v>
      </c>
      <c r="H29">
        <f>Unknown!N29/0.0563</f>
        <v>99.289520426287737</v>
      </c>
      <c r="I29">
        <f>Unknown!O29/0.199</f>
        <v>225.37688442211055</v>
      </c>
      <c r="J29">
        <f>Unknown!P29/0.0361</f>
        <v>290.02770083102496</v>
      </c>
      <c r="K29">
        <f>Unknown!Q29/0.246</f>
        <v>434.02439024390242</v>
      </c>
      <c r="L29">
        <f>Unknown!R29/0.0546</f>
        <v>630.95238095238096</v>
      </c>
      <c r="M29">
        <f>Unknown!S29/0.16</f>
        <v>917.62499999999989</v>
      </c>
      <c r="N29">
        <f>Unknown!T29/0.0247</f>
        <v>1222.6720647773279</v>
      </c>
      <c r="O29">
        <f>Unknown!U29/0.161</f>
        <v>1692.6086956521738</v>
      </c>
      <c r="P29">
        <f>Unknown!V29/0.0246</f>
        <v>2129.268292682927</v>
      </c>
    </row>
    <row r="30" spans="1:16" x14ac:dyDescent="0.35">
      <c r="A30" t="s">
        <v>32</v>
      </c>
      <c r="B30" t="s">
        <v>66</v>
      </c>
      <c r="C30">
        <f>Unknown!I30/0.237</f>
        <v>7.590717299578059</v>
      </c>
      <c r="D30">
        <f>Unknown!J30/0.613</f>
        <v>39.445350734094617</v>
      </c>
      <c r="E30">
        <f>Unknown!K30/0.0928</f>
        <v>17.370689655172416</v>
      </c>
      <c r="F30">
        <f>Unknown!L30/0.457</f>
        <v>18.927789934354486</v>
      </c>
      <c r="G30">
        <f>Unknown!M30/0.148</f>
        <v>32.972972972972975</v>
      </c>
      <c r="H30">
        <f>Unknown!N30/0.0563</f>
        <v>30.24866785079929</v>
      </c>
      <c r="I30">
        <f>Unknown!O30/0.199</f>
        <v>72.1608040201005</v>
      </c>
      <c r="J30">
        <f>Unknown!P30/0.0361</f>
        <v>107.4792243767313</v>
      </c>
      <c r="K30">
        <f>Unknown!Q30/0.246</f>
        <v>164.47154471544715</v>
      </c>
      <c r="L30">
        <f>Unknown!R30/0.0546</f>
        <v>252.014652014652</v>
      </c>
      <c r="M30">
        <f>Unknown!S30/0.16</f>
        <v>362.9375</v>
      </c>
      <c r="N30">
        <f>Unknown!T30/0.0247</f>
        <v>485.42510121457491</v>
      </c>
      <c r="O30">
        <f>Unknown!U30/0.161</f>
        <v>701.05590062111798</v>
      </c>
      <c r="P30">
        <f>Unknown!V30/0.0246</f>
        <v>923.17073170731715</v>
      </c>
    </row>
    <row r="31" spans="1:16" x14ac:dyDescent="0.35">
      <c r="A31" t="s">
        <v>32</v>
      </c>
      <c r="B31" t="s">
        <v>67</v>
      </c>
      <c r="C31">
        <f>Unknown!I31/0.237</f>
        <v>1.7974683544303798</v>
      </c>
      <c r="D31">
        <f>Unknown!J31/0.613</f>
        <v>26.818923327895597</v>
      </c>
      <c r="E31">
        <f>Unknown!K31/0.0928</f>
        <v>3.9762931034482762</v>
      </c>
      <c r="F31">
        <f>Unknown!L31/0.457</f>
        <v>5.3391684901531722</v>
      </c>
      <c r="G31">
        <f>Unknown!M31/0.148</f>
        <v>15.135135135135137</v>
      </c>
      <c r="H31">
        <f>Unknown!N31/0.0563</f>
        <v>15.772646536412077</v>
      </c>
      <c r="I31">
        <f>Unknown!O31/0.199</f>
        <v>40.050251256281406</v>
      </c>
      <c r="J31">
        <f>Unknown!P31/0.0361</f>
        <v>62.49307479224376</v>
      </c>
      <c r="K31">
        <f>Unknown!Q31/0.246</f>
        <v>98.617886178861795</v>
      </c>
      <c r="L31">
        <f>Unknown!R31/0.0546</f>
        <v>150.36630036630038</v>
      </c>
      <c r="M31">
        <f>Unknown!S31/0.16</f>
        <v>219.375</v>
      </c>
      <c r="N31">
        <f>Unknown!T31/0.0247</f>
        <v>300</v>
      </c>
      <c r="O31">
        <f>Unknown!U31/0.161</f>
        <v>430</v>
      </c>
      <c r="P31">
        <f>Unknown!V31/0.0246</f>
        <v>558.130081300813</v>
      </c>
    </row>
    <row r="32" spans="1:16" x14ac:dyDescent="0.35">
      <c r="A32" t="s">
        <v>32</v>
      </c>
      <c r="B32" t="s">
        <v>68</v>
      </c>
      <c r="C32">
        <f>Unknown!I32/0.237</f>
        <v>19.240506329113924</v>
      </c>
      <c r="D32">
        <f>Unknown!J32/0.613</f>
        <v>76.003262642740623</v>
      </c>
      <c r="E32">
        <f>Unknown!K32/0.0928</f>
        <v>14.0625</v>
      </c>
      <c r="F32">
        <f>Unknown!L32/0.457</f>
        <v>15.36105032822757</v>
      </c>
      <c r="G32">
        <f>Unknown!M32/0.148</f>
        <v>16.756756756756758</v>
      </c>
      <c r="H32">
        <f>Unknown!N32/0.0563</f>
        <v>85.968028419182943</v>
      </c>
      <c r="I32">
        <f>Unknown!O32/0.199</f>
        <v>39.497487437185931</v>
      </c>
      <c r="J32">
        <f>Unknown!P32/0.0361</f>
        <v>78.559556786703595</v>
      </c>
      <c r="K32">
        <f>Unknown!Q32/0.246</f>
        <v>173.3739837398374</v>
      </c>
      <c r="L32">
        <f>Unknown!R32/0.0546</f>
        <v>365.56776556776555</v>
      </c>
      <c r="M32">
        <f>Unknown!S32/0.16</f>
        <v>723.25</v>
      </c>
      <c r="N32">
        <f>Unknown!T32/0.0247</f>
        <v>1221.4574898785427</v>
      </c>
      <c r="O32">
        <f>Unknown!U32/0.161</f>
        <v>2028.695652173913</v>
      </c>
      <c r="P32">
        <f>Unknown!V32/0.0246</f>
        <v>2979.6747967479673</v>
      </c>
    </row>
    <row r="33" spans="1:16" x14ac:dyDescent="0.35">
      <c r="A33" t="s">
        <v>32</v>
      </c>
      <c r="B33" t="s">
        <v>69</v>
      </c>
      <c r="C33">
        <f>Unknown!I33/0.237</f>
        <v>8.6329113924050631</v>
      </c>
      <c r="D33">
        <f>Unknown!J33/0.613</f>
        <v>38.401305057096245</v>
      </c>
      <c r="E33">
        <f>Unknown!K33/0.0928</f>
        <v>17.241379310344829</v>
      </c>
      <c r="F33">
        <f>Unknown!L33/0.457</f>
        <v>24.420131291028447</v>
      </c>
      <c r="G33">
        <f>Unknown!M33/0.148</f>
        <v>51.081081081081081</v>
      </c>
      <c r="H33">
        <f>Unknown!N33/0.0563</f>
        <v>37.4955595026643</v>
      </c>
      <c r="I33">
        <f>Unknown!O33/0.199</f>
        <v>110.7035175879397</v>
      </c>
      <c r="J33">
        <f>Unknown!P33/0.0361</f>
        <v>161.49584487534625</v>
      </c>
      <c r="K33">
        <f>Unknown!Q33/0.246</f>
        <v>270.08130081300811</v>
      </c>
      <c r="L33">
        <f>Unknown!R33/0.0546</f>
        <v>445.970695970696</v>
      </c>
      <c r="M33">
        <f>Unknown!S33/0.16</f>
        <v>709.0625</v>
      </c>
      <c r="N33">
        <f>Unknown!T33/0.0247</f>
        <v>1057.8947368421052</v>
      </c>
      <c r="O33">
        <f>Unknown!U33/0.161</f>
        <v>1671.4906832298136</v>
      </c>
      <c r="P33">
        <f>Unknown!V33/0.0246</f>
        <v>2434.5528455284552</v>
      </c>
    </row>
    <row r="34" spans="1:16" x14ac:dyDescent="0.35">
      <c r="A34" t="s">
        <v>32</v>
      </c>
      <c r="B34" t="s">
        <v>70</v>
      </c>
      <c r="C34">
        <f>Unknown!I34/0.237</f>
        <v>7.7130801687763721</v>
      </c>
      <c r="D34">
        <f>Unknown!J34/0.613</f>
        <v>26.900489396411089</v>
      </c>
      <c r="E34">
        <f>Unknown!K34/0.0928</f>
        <v>8.4590517241379324</v>
      </c>
      <c r="F34">
        <f>Unknown!L34/0.457</f>
        <v>10.481400437636761</v>
      </c>
      <c r="G34">
        <f>Unknown!M34/0.148</f>
        <v>29.864864864864867</v>
      </c>
      <c r="H34">
        <f>Unknown!N34/0.0563</f>
        <v>8.8277087033747783</v>
      </c>
      <c r="I34">
        <f>Unknown!O34/0.199</f>
        <v>94.874371859296474</v>
      </c>
      <c r="J34">
        <f>Unknown!P34/0.0361</f>
        <v>158.17174515235456</v>
      </c>
      <c r="K34">
        <f>Unknown!Q34/0.246</f>
        <v>296.7479674796748</v>
      </c>
      <c r="L34">
        <f>Unknown!R34/0.0546</f>
        <v>502.38095238095235</v>
      </c>
      <c r="M34">
        <f>Unknown!S34/0.16</f>
        <v>753.3125</v>
      </c>
      <c r="N34">
        <f>Unknown!T34/0.0247</f>
        <v>1016.5991902834008</v>
      </c>
      <c r="O34">
        <f>Unknown!U34/0.161</f>
        <v>1425.4658385093167</v>
      </c>
      <c r="P34">
        <f>Unknown!V34/0.0246</f>
        <v>1773.1707317073169</v>
      </c>
    </row>
    <row r="35" spans="1:16" x14ac:dyDescent="0.35">
      <c r="A35" t="s">
        <v>32</v>
      </c>
      <c r="B35" t="s">
        <v>71</v>
      </c>
      <c r="C35">
        <f>Unknown!I35/0.237</f>
        <v>1.0886075949367089</v>
      </c>
      <c r="D35">
        <f>Unknown!J35/0.613</f>
        <v>74.192495921696576</v>
      </c>
      <c r="E35">
        <f>Unknown!K35/0.0928</f>
        <v>3.3943965517241383</v>
      </c>
      <c r="F35">
        <f>Unknown!L35/0.457</f>
        <v>9.62800875273523</v>
      </c>
      <c r="G35">
        <f>Unknown!M35/0.148</f>
        <v>46.824324324324323</v>
      </c>
      <c r="H35">
        <f>Unknown!N35/0.0563</f>
        <v>31.474245115452931</v>
      </c>
      <c r="I35">
        <f>Unknown!O35/0.199</f>
        <v>181.75879396984925</v>
      </c>
      <c r="J35">
        <f>Unknown!P35/0.0361</f>
        <v>325.76177285318556</v>
      </c>
      <c r="K35">
        <f>Unknown!Q35/0.246</f>
        <v>620.16260162601623</v>
      </c>
      <c r="L35">
        <f>Unknown!R35/0.0546</f>
        <v>1080.5860805860805</v>
      </c>
      <c r="M35">
        <f>Unknown!S35/0.16</f>
        <v>1761.4999999999998</v>
      </c>
      <c r="N35">
        <f>Unknown!T35/0.0247</f>
        <v>2452.2267206477732</v>
      </c>
      <c r="O35">
        <f>Unknown!U35/0.161</f>
        <v>3629.9999999999995</v>
      </c>
      <c r="P35">
        <f>Unknown!V35/0.0246</f>
        <v>4724.3902439024387</v>
      </c>
    </row>
    <row r="36" spans="1:16" x14ac:dyDescent="0.35">
      <c r="A36" t="s">
        <v>32</v>
      </c>
      <c r="B36" t="s">
        <v>72</v>
      </c>
      <c r="C36">
        <f>Unknown!I36/0.237</f>
        <v>0.61603375527426163</v>
      </c>
      <c r="D36">
        <f>Unknown!J36/0.613</f>
        <v>14.290375203915172</v>
      </c>
      <c r="E36">
        <f>Unknown!K36/0.0928</f>
        <v>1.7349137931034484</v>
      </c>
      <c r="F36">
        <f>Unknown!L36/0.457</f>
        <v>4.6827133479212257</v>
      </c>
      <c r="G36">
        <f>Unknown!M36/0.148</f>
        <v>22.567567567567568</v>
      </c>
      <c r="H36">
        <f>Unknown!N36/0.0563</f>
        <v>4.2628774422735338</v>
      </c>
      <c r="I36">
        <f>Unknown!O36/0.199</f>
        <v>83.819095477386924</v>
      </c>
      <c r="J36">
        <f>Unknown!P36/0.0361</f>
        <v>154.84764542936287</v>
      </c>
      <c r="K36">
        <f>Unknown!Q36/0.246</f>
        <v>288.29268292682929</v>
      </c>
      <c r="L36">
        <f>Unknown!R36/0.0546</f>
        <v>487.36263736263732</v>
      </c>
      <c r="M36">
        <f>Unknown!S36/0.16</f>
        <v>758.5625</v>
      </c>
      <c r="N36">
        <f>Unknown!T36/0.0247</f>
        <v>1017.4089068825911</v>
      </c>
      <c r="O36">
        <f>Unknown!U36/0.161</f>
        <v>1432.1739130434783</v>
      </c>
      <c r="P36">
        <f>Unknown!V36/0.0246</f>
        <v>1813.0081300813008</v>
      </c>
    </row>
    <row r="37" spans="1:16" x14ac:dyDescent="0.35">
      <c r="A37" t="s">
        <v>32</v>
      </c>
      <c r="B37" t="s">
        <v>73</v>
      </c>
      <c r="C37">
        <f>Unknown!I37/0.237</f>
        <v>18.270042194092827</v>
      </c>
      <c r="D37">
        <f>Unknown!J37/0.613</f>
        <v>47.29200652528548</v>
      </c>
      <c r="E37">
        <f>Unknown!K37/0.0928</f>
        <v>20.538793103448278</v>
      </c>
      <c r="F37">
        <f>Unknown!L37/0.457</f>
        <v>21.947483588621441</v>
      </c>
      <c r="G37">
        <f>Unknown!M37/0.148</f>
        <v>35.202702702702702</v>
      </c>
      <c r="H37">
        <f>Unknown!N37/0.0563</f>
        <v>12.362344582593249</v>
      </c>
      <c r="I37">
        <f>Unknown!O37/0.199</f>
        <v>89.547738693467338</v>
      </c>
      <c r="J37">
        <f>Unknown!P37/0.0361</f>
        <v>166.4819944598338</v>
      </c>
      <c r="K37">
        <f>Unknown!Q37/0.246</f>
        <v>309.51219512195121</v>
      </c>
      <c r="L37">
        <f>Unknown!R37/0.0546</f>
        <v>526.00732600732601</v>
      </c>
      <c r="M37">
        <f>Unknown!S37/0.16</f>
        <v>822.1875</v>
      </c>
      <c r="N37">
        <f>Unknown!T37/0.0247</f>
        <v>1107.2874493927127</v>
      </c>
      <c r="O37">
        <f>Unknown!U37/0.161</f>
        <v>1527.5776397515529</v>
      </c>
      <c r="P37">
        <f>Unknown!V37/0.0246</f>
        <v>1869.1056910569105</v>
      </c>
    </row>
    <row r="38" spans="1:16" x14ac:dyDescent="0.35">
      <c r="A38" t="s">
        <v>32</v>
      </c>
      <c r="B38" t="s">
        <v>74</v>
      </c>
      <c r="C38">
        <f>Unknown!I38/0.237</f>
        <v>4599690.4219409283</v>
      </c>
      <c r="D38">
        <f>Unknown!J38/0.613</f>
        <v>4486876.0195758566</v>
      </c>
      <c r="E38">
        <f>Unknown!K38/0.0928</f>
        <v>3189701.2931034486</v>
      </c>
      <c r="F38">
        <f>Unknown!L38/0.457</f>
        <v>2041254.7921225382</v>
      </c>
      <c r="G38">
        <f>Unknown!M38/0.148</f>
        <v>761030.06756756757</v>
      </c>
      <c r="H38">
        <f>Unknown!N38/0.0563</f>
        <v>379544.22735346359</v>
      </c>
      <c r="I38">
        <f>Unknown!O38/0.199</f>
        <v>372639.64824120596</v>
      </c>
      <c r="J38">
        <f>Unknown!P38/0.0361</f>
        <v>277303.04709141271</v>
      </c>
      <c r="K38">
        <f>Unknown!Q38/0.246</f>
        <v>250583.98373983742</v>
      </c>
      <c r="L38">
        <f>Unknown!R38/0.0546</f>
        <v>235983.88278388276</v>
      </c>
      <c r="M38">
        <f>Unknown!S38/0.16</f>
        <v>237631</v>
      </c>
      <c r="N38">
        <f>Unknown!T38/0.0247</f>
        <v>239691.9028340081</v>
      </c>
      <c r="O38">
        <f>Unknown!U38/0.161</f>
        <v>261264.22360248448</v>
      </c>
      <c r="P38">
        <f>Unknown!V38/0.0246</f>
        <v>239968.29268292684</v>
      </c>
    </row>
    <row r="39" spans="1:16" x14ac:dyDescent="0.35">
      <c r="A39" t="s">
        <v>32</v>
      </c>
      <c r="B39" t="s">
        <v>75</v>
      </c>
      <c r="C39">
        <f>Unknown!I39/0.237</f>
        <v>16.708860759493671</v>
      </c>
      <c r="D39">
        <f>Unknown!J39/0.613</f>
        <v>24.029363784665581</v>
      </c>
      <c r="E39">
        <f>Unknown!K39/0.0928</f>
        <v>16.497844827586206</v>
      </c>
      <c r="F39">
        <f>Unknown!L39/0.457</f>
        <v>16.49890590809628</v>
      </c>
      <c r="G39">
        <f>Unknown!M39/0.148</f>
        <v>28.108108108108109</v>
      </c>
      <c r="H39">
        <f>Unknown!N39/0.0563</f>
        <v>14.38721136767318</v>
      </c>
      <c r="I39">
        <f>Unknown!O39/0.199</f>
        <v>68.693467336683412</v>
      </c>
      <c r="J39">
        <f>Unknown!P39/0.0361</f>
        <v>124.93074792243766</v>
      </c>
      <c r="K39">
        <f>Unknown!Q39/0.246</f>
        <v>241.01626016260164</v>
      </c>
      <c r="L39">
        <f>Unknown!R39/0.0546</f>
        <v>441.20879120879118</v>
      </c>
      <c r="M39">
        <f>Unknown!S39/0.16</f>
        <v>738.8125</v>
      </c>
      <c r="N39">
        <f>Unknown!T39/0.0247</f>
        <v>1042.9149797570851</v>
      </c>
      <c r="O39">
        <f>Unknown!U39/0.161</f>
        <v>1543.1677018633538</v>
      </c>
      <c r="P39">
        <f>Unknown!V39/0.0246</f>
        <v>2028.4552845528453</v>
      </c>
    </row>
    <row r="40" spans="1:16" x14ac:dyDescent="0.35">
      <c r="A40" t="s">
        <v>32</v>
      </c>
      <c r="B40" t="s">
        <v>76</v>
      </c>
      <c r="C40">
        <f>Unknown!I40/0.237</f>
        <v>6.443037974683544</v>
      </c>
      <c r="D40">
        <f>Unknown!J40/0.613</f>
        <v>25.758564437194128</v>
      </c>
      <c r="E40">
        <f>Unknown!K40/0.0928</f>
        <v>9.5258620689655178</v>
      </c>
      <c r="F40">
        <f>Unknown!L40/0.457</f>
        <v>12.516411378555798</v>
      </c>
      <c r="G40">
        <f>Unknown!M40/0.148</f>
        <v>32.5</v>
      </c>
      <c r="H40">
        <f>Unknown!N40/0.0563</f>
        <v>15.186500888099467</v>
      </c>
      <c r="I40">
        <f>Unknown!O40/0.199</f>
        <v>99.597989949748737</v>
      </c>
      <c r="J40">
        <f>Unknown!P40/0.0361</f>
        <v>187.81163434903047</v>
      </c>
      <c r="K40">
        <f>Unknown!Q40/0.246</f>
        <v>354.95934959349592</v>
      </c>
      <c r="L40">
        <f>Unknown!R40/0.0546</f>
        <v>615.20146520146523</v>
      </c>
      <c r="M40">
        <f>Unknown!S40/0.16</f>
        <v>978.6875</v>
      </c>
      <c r="N40">
        <f>Unknown!T40/0.0247</f>
        <v>1336.4372469635628</v>
      </c>
      <c r="O40">
        <f>Unknown!U40/0.161</f>
        <v>1886.2111801242236</v>
      </c>
      <c r="P40">
        <f>Unknown!V40/0.0246</f>
        <v>2393.4959349593496</v>
      </c>
    </row>
    <row r="41" spans="1:16" x14ac:dyDescent="0.35">
      <c r="A41" t="s">
        <v>32</v>
      </c>
      <c r="B41" t="s">
        <v>80</v>
      </c>
      <c r="C41">
        <f>Unknown!I41/0.237</f>
        <v>24.303797468354432</v>
      </c>
      <c r="D41">
        <f>Unknown!J41/0.613</f>
        <v>65.44861337683524</v>
      </c>
      <c r="E41">
        <f>Unknown!K41/0.0928</f>
        <v>23.469827586206897</v>
      </c>
      <c r="F41">
        <f>Unknown!L41/0.457</f>
        <v>26.630196936542667</v>
      </c>
      <c r="G41">
        <f>Unknown!M41/0.148</f>
        <v>35.067567567567572</v>
      </c>
      <c r="H41">
        <f>Unknown!N41/0.0563</f>
        <v>32.646536412078156</v>
      </c>
      <c r="I41">
        <f>Unknown!O41/0.199</f>
        <v>73.718592964824111</v>
      </c>
      <c r="J41">
        <f>Unknown!P41/0.0361</f>
        <v>129.63988919667588</v>
      </c>
      <c r="K41">
        <f>Unknown!Q41/0.246</f>
        <v>252.52032520325201</v>
      </c>
      <c r="L41">
        <f>Unknown!R41/0.0546</f>
        <v>471.42857142857139</v>
      </c>
      <c r="M41">
        <f>Unknown!S41/0.16</f>
        <v>836.125</v>
      </c>
      <c r="N41">
        <f>Unknown!T41/0.0247</f>
        <v>1271.65991902834</v>
      </c>
      <c r="O41">
        <f>Unknown!U41/0.161</f>
        <v>2010.8695652173913</v>
      </c>
      <c r="P41">
        <f>Unknown!V41/0.0246</f>
        <v>2851.6260162601629</v>
      </c>
    </row>
    <row r="42" spans="1:16" x14ac:dyDescent="0.35">
      <c r="A42" t="s">
        <v>82</v>
      </c>
      <c r="B42" t="s">
        <v>81</v>
      </c>
      <c r="C42">
        <f>Unknown!I42/0.237</f>
        <v>273.58649789029539</v>
      </c>
      <c r="D42">
        <f>Unknown!J42/0.613</f>
        <v>262.41435562805873</v>
      </c>
      <c r="E42">
        <f>Unknown!K42/0.0928</f>
        <v>220.68965517241381</v>
      </c>
      <c r="F42">
        <f>Unknown!L42/0.457</f>
        <v>186.93654266958424</v>
      </c>
      <c r="G42">
        <f>Unknown!M42/0.148</f>
        <v>119.5945945945946</v>
      </c>
      <c r="H42">
        <f>Unknown!N42/0.0563</f>
        <v>14.280639431616342</v>
      </c>
      <c r="I42">
        <f>Unknown!O42/0.199</f>
        <v>155.32663316582915</v>
      </c>
      <c r="J42">
        <f>Unknown!P42/0.0361</f>
        <v>212.18836565096953</v>
      </c>
      <c r="K42">
        <f>Unknown!Q42/0.246</f>
        <v>353.90243902439028</v>
      </c>
      <c r="L42">
        <f>Unknown!R42/0.0546</f>
        <v>577.47252747252742</v>
      </c>
      <c r="M42">
        <f>Unknown!S42/0.16</f>
        <v>891.8125</v>
      </c>
      <c r="N42">
        <f>Unknown!T42/0.0247</f>
        <v>1171.2550607287449</v>
      </c>
      <c r="O42">
        <f>Unknown!U42/0.161</f>
        <v>1617.7639751552792</v>
      </c>
      <c r="P42">
        <f>Unknown!V42/0.0246</f>
        <v>2043.9024390243903</v>
      </c>
    </row>
    <row r="43" spans="1:16" x14ac:dyDescent="0.35">
      <c r="A43" t="s">
        <v>82</v>
      </c>
      <c r="B43" t="s">
        <v>83</v>
      </c>
      <c r="C43">
        <f>Unknown!I43/0.237</f>
        <v>43.881856540084392</v>
      </c>
      <c r="D43">
        <f>Unknown!J43/0.613</f>
        <v>110.42414355628058</v>
      </c>
      <c r="E43">
        <f>Unknown!K43/0.0928</f>
        <v>103.01724137931036</v>
      </c>
      <c r="F43">
        <f>Unknown!L43/0.457</f>
        <v>128.27133479212253</v>
      </c>
      <c r="G43">
        <f>Unknown!M43/0.148</f>
        <v>227.16216216216216</v>
      </c>
      <c r="H43">
        <f>Unknown!N43/0.0563</f>
        <v>127.35346358792184</v>
      </c>
      <c r="I43">
        <f>Unknown!O43/0.199</f>
        <v>414.4221105527638</v>
      </c>
      <c r="J43">
        <f>Unknown!P43/0.0361</f>
        <v>510.5263157894737</v>
      </c>
      <c r="K43">
        <f>Unknown!Q43/0.246</f>
        <v>718.33333333333337</v>
      </c>
      <c r="L43">
        <f>Unknown!R43/0.0546</f>
        <v>962.08791208791206</v>
      </c>
      <c r="M43">
        <f>Unknown!S43/0.16</f>
        <v>1253.125</v>
      </c>
      <c r="N43">
        <f>Unknown!T43/0.0247</f>
        <v>1455.0607287449393</v>
      </c>
      <c r="O43">
        <f>Unknown!U43/0.161</f>
        <v>1854.8447204968943</v>
      </c>
      <c r="P43">
        <f>Unknown!V43/0.0246</f>
        <v>2163.0081300813008</v>
      </c>
    </row>
    <row r="44" spans="1:16" x14ac:dyDescent="0.35">
      <c r="A44" t="s">
        <v>82</v>
      </c>
      <c r="B44" t="s">
        <v>84</v>
      </c>
      <c r="C44">
        <f>Unknown!I44/0.237</f>
        <v>9.9282700421940948</v>
      </c>
      <c r="D44">
        <f>Unknown!J44/0.613</f>
        <v>34.388254486133768</v>
      </c>
      <c r="E44">
        <f>Unknown!K44/0.0928</f>
        <v>17.489224137931036</v>
      </c>
      <c r="F44">
        <f>Unknown!L44/0.457</f>
        <v>24.091903719912473</v>
      </c>
      <c r="G44">
        <f>Unknown!M44/0.148</f>
        <v>48.378378378378379</v>
      </c>
      <c r="H44">
        <f>Unknown!N44/0.0563</f>
        <v>35.044404973357018</v>
      </c>
      <c r="I44">
        <f>Unknown!O44/0.199</f>
        <v>82.1608040201005</v>
      </c>
      <c r="J44">
        <f>Unknown!P44/0.0361</f>
        <v>110.52631578947368</v>
      </c>
      <c r="K44">
        <f>Unknown!Q44/0.246</f>
        <v>178.2520325203252</v>
      </c>
      <c r="L44">
        <f>Unknown!R44/0.0546</f>
        <v>262.63736263736263</v>
      </c>
      <c r="M44">
        <f>Unknown!S44/0.16</f>
        <v>391.25</v>
      </c>
      <c r="N44">
        <f>Unknown!T44/0.0247</f>
        <v>546.55870445344135</v>
      </c>
      <c r="O44">
        <f>Unknown!U44/0.161</f>
        <v>824.65838509316779</v>
      </c>
      <c r="P44">
        <f>Unknown!V44/0.0246</f>
        <v>1089.8373983739837</v>
      </c>
    </row>
    <row r="45" spans="1:16" x14ac:dyDescent="0.35">
      <c r="A45" t="s">
        <v>82</v>
      </c>
      <c r="B45" t="s">
        <v>85</v>
      </c>
      <c r="C45">
        <f>Unknown!I45/0.237</f>
        <v>1.8354430379746836</v>
      </c>
      <c r="D45">
        <f>Unknown!J45/0.613</f>
        <v>36.557911908646005</v>
      </c>
      <c r="E45">
        <f>Unknown!K45/0.0928</f>
        <v>5.8836206896551735</v>
      </c>
      <c r="F45">
        <f>Unknown!L45/0.457</f>
        <v>14.770240700218817</v>
      </c>
      <c r="G45">
        <f>Unknown!M45/0.148</f>
        <v>59.594594594594597</v>
      </c>
      <c r="H45">
        <f>Unknown!N45/0.0563</f>
        <v>12.717584369449376</v>
      </c>
      <c r="I45">
        <f>Unknown!O45/0.199</f>
        <v>153.21608040201002</v>
      </c>
      <c r="J45">
        <f>Unknown!P45/0.0361</f>
        <v>222.4376731301939</v>
      </c>
      <c r="K45">
        <f>Unknown!Q45/0.246</f>
        <v>351.46341463414632</v>
      </c>
      <c r="L45">
        <f>Unknown!R45/0.0546</f>
        <v>520.51282051282055</v>
      </c>
      <c r="M45">
        <f>Unknown!S45/0.16</f>
        <v>735.5625</v>
      </c>
      <c r="N45">
        <f>Unknown!T45/0.0247</f>
        <v>904.85829959514172</v>
      </c>
      <c r="O45">
        <f>Unknown!U45/0.161</f>
        <v>1189.1304347826085</v>
      </c>
      <c r="P45">
        <f>Unknown!V45/0.0246</f>
        <v>1449.5934959349593</v>
      </c>
    </row>
    <row r="46" spans="1:16" x14ac:dyDescent="0.35">
      <c r="A46" t="s">
        <v>82</v>
      </c>
      <c r="B46" t="s">
        <v>86</v>
      </c>
      <c r="C46">
        <f>Unknown!I46/0.237</f>
        <v>0.30801687763713081</v>
      </c>
      <c r="D46">
        <f>Unknown!J46/0.613</f>
        <v>13.376835236541599</v>
      </c>
      <c r="E46">
        <f>Unknown!K46/0.0928</f>
        <v>5.5387931034482767</v>
      </c>
      <c r="F46">
        <f>Unknown!L46/0.457</f>
        <v>15.557986870897155</v>
      </c>
      <c r="G46">
        <f>Unknown!M46/0.148</f>
        <v>95.675675675675677</v>
      </c>
      <c r="H46">
        <f>Unknown!N46/0.0563</f>
        <v>30.426287744227352</v>
      </c>
      <c r="I46">
        <f>Unknown!O46/0.199</f>
        <v>458.5427135678392</v>
      </c>
      <c r="J46">
        <f>Unknown!P46/0.0361</f>
        <v>853.73961218836564</v>
      </c>
      <c r="K46">
        <f>Unknown!Q46/0.246</f>
        <v>1575.1626016260163</v>
      </c>
      <c r="L46">
        <f>Unknown!R46/0.0546</f>
        <v>2644.8717948717945</v>
      </c>
      <c r="M46">
        <f>Unknown!S46/0.16</f>
        <v>3950.6875</v>
      </c>
      <c r="N46">
        <f>Unknown!T46/0.0247</f>
        <v>4948.9878542510123</v>
      </c>
      <c r="O46">
        <f>Unknown!U46/0.161</f>
        <v>6524.4720496894415</v>
      </c>
      <c r="P46">
        <f>Unknown!V46/0.0246</f>
        <v>7895.1219512195121</v>
      </c>
    </row>
    <row r="47" spans="1:16" x14ac:dyDescent="0.35">
      <c r="A47" t="s">
        <v>82</v>
      </c>
      <c r="B47" t="s">
        <v>87</v>
      </c>
      <c r="C47">
        <f>Unknown!I47/0.237</f>
        <v>54.135021097046419</v>
      </c>
      <c r="D47">
        <f>Unknown!J47/0.613</f>
        <v>78.874388254486135</v>
      </c>
      <c r="E47">
        <f>Unknown!K47/0.0928</f>
        <v>52.37068965517242</v>
      </c>
      <c r="F47">
        <f>Unknown!L47/0.457</f>
        <v>47.833698030634572</v>
      </c>
      <c r="G47">
        <f>Unknown!M47/0.148</f>
        <v>65.067567567567579</v>
      </c>
      <c r="H47">
        <f>Unknown!N47/0.0563</f>
        <v>24.262877442273535</v>
      </c>
      <c r="I47">
        <f>Unknown!O47/0.199</f>
        <v>128.99497487437185</v>
      </c>
      <c r="J47">
        <f>Unknown!P47/0.0361</f>
        <v>213.01939058171746</v>
      </c>
      <c r="K47">
        <f>Unknown!Q47/0.246</f>
        <v>384.14634146341461</v>
      </c>
      <c r="L47">
        <f>Unknown!R47/0.0546</f>
        <v>644.68864468864467</v>
      </c>
      <c r="M47">
        <f>Unknown!S47/0.16</f>
        <v>1019.8124999999999</v>
      </c>
      <c r="N47">
        <f>Unknown!T47/0.0247</f>
        <v>1400.8097165991903</v>
      </c>
      <c r="O47">
        <f>Unknown!U47/0.161</f>
        <v>1996.4596273291925</v>
      </c>
      <c r="P47">
        <f>Unknown!V47/0.0246</f>
        <v>2481.7073170731705</v>
      </c>
    </row>
    <row r="48" spans="1:16" x14ac:dyDescent="0.35">
      <c r="A48" t="s">
        <v>82</v>
      </c>
      <c r="B48" t="s">
        <v>88</v>
      </c>
      <c r="C48">
        <f>Unknown!I48/0.237</f>
        <v>28.565400843881857</v>
      </c>
      <c r="D48">
        <f>Unknown!J48/0.613</f>
        <v>76.084828711256122</v>
      </c>
      <c r="E48">
        <f>Unknown!K48/0.0928</f>
        <v>57.112068965517246</v>
      </c>
      <c r="F48">
        <f>Unknown!L48/0.457</f>
        <v>76.039387308533918</v>
      </c>
      <c r="G48">
        <f>Unknown!M48/0.148</f>
        <v>156.41891891891891</v>
      </c>
      <c r="H48">
        <f>Unknown!N48/0.0563</f>
        <v>43.161634103019537</v>
      </c>
      <c r="I48">
        <f>Unknown!O48/0.199</f>
        <v>333.46733668341705</v>
      </c>
      <c r="J48">
        <f>Unknown!P48/0.0361</f>
        <v>468.1440443213296</v>
      </c>
      <c r="K48">
        <f>Unknown!Q48/0.246</f>
        <v>755.56910569105696</v>
      </c>
      <c r="L48">
        <f>Unknown!R48/0.0546</f>
        <v>1114.4688644688645</v>
      </c>
      <c r="M48">
        <f>Unknown!S48/0.16</f>
        <v>1569.75</v>
      </c>
      <c r="N48">
        <f>Unknown!T48/0.0247</f>
        <v>1989.8785425101214</v>
      </c>
      <c r="O48">
        <f>Unknown!U48/0.161</f>
        <v>2631.4906832298138</v>
      </c>
      <c r="P48">
        <f>Unknown!V48/0.0246</f>
        <v>3078.4552845528456</v>
      </c>
    </row>
    <row r="49" spans="1:16" x14ac:dyDescent="0.35">
      <c r="A49" t="s">
        <v>82</v>
      </c>
      <c r="B49" t="s">
        <v>89</v>
      </c>
      <c r="C49">
        <f>Unknown!I49/0.237</f>
        <v>66.075949367088612</v>
      </c>
      <c r="D49">
        <f>Unknown!J49/0.613</f>
        <v>146.32952691680262</v>
      </c>
      <c r="E49">
        <f>Unknown!K49/0.0928</f>
        <v>68.642241379310349</v>
      </c>
      <c r="F49">
        <f>Unknown!L49/0.457</f>
        <v>54.179431072210065</v>
      </c>
      <c r="G49">
        <f>Unknown!M49/0.148</f>
        <v>66.891891891891902</v>
      </c>
      <c r="H49">
        <f>Unknown!N49/0.0563</f>
        <v>35.666074600355238</v>
      </c>
      <c r="I49">
        <f>Unknown!O49/0.199</f>
        <v>145.97989949748742</v>
      </c>
      <c r="J49">
        <f>Unknown!P49/0.0361</f>
        <v>268.42105263157896</v>
      </c>
      <c r="K49">
        <f>Unknown!Q49/0.246</f>
        <v>513.130081300813</v>
      </c>
      <c r="L49">
        <f>Unknown!R49/0.0546</f>
        <v>895.23809523809518</v>
      </c>
      <c r="M49">
        <f>Unknown!S49/0.16</f>
        <v>1456.4375</v>
      </c>
      <c r="N49">
        <f>Unknown!T49/0.0247</f>
        <v>2038.8663967611335</v>
      </c>
      <c r="O49">
        <f>Unknown!U49/0.161</f>
        <v>2962.7329192546581</v>
      </c>
      <c r="P49">
        <f>Unknown!V49/0.0246</f>
        <v>3808.9430894308944</v>
      </c>
    </row>
    <row r="50" spans="1:16" x14ac:dyDescent="0.35">
      <c r="A50" t="s">
        <v>82</v>
      </c>
      <c r="B50" t="s">
        <v>90</v>
      </c>
      <c r="C50">
        <f>Unknown!I50/0.237</f>
        <v>0.57383966244725748</v>
      </c>
      <c r="D50">
        <f>Unknown!J50/0.613</f>
        <v>75.138662316476356</v>
      </c>
      <c r="E50">
        <f>Unknown!K50/0.0928</f>
        <v>3.0603448275862069</v>
      </c>
      <c r="F50">
        <f>Unknown!L50/0.457</f>
        <v>9.124726477024069</v>
      </c>
      <c r="G50">
        <f>Unknown!M50/0.148</f>
        <v>42.297297297297298</v>
      </c>
      <c r="H50">
        <f>Unknown!N50/0.0563</f>
        <v>48.916518650088804</v>
      </c>
      <c r="I50">
        <f>Unknown!O50/0.199</f>
        <v>143.06532663316582</v>
      </c>
      <c r="J50">
        <f>Unknown!P50/0.0361</f>
        <v>240.16620498614958</v>
      </c>
      <c r="K50">
        <f>Unknown!Q50/0.246</f>
        <v>430.16260162601623</v>
      </c>
      <c r="L50">
        <f>Unknown!R50/0.0546</f>
        <v>718.49816849816841</v>
      </c>
      <c r="M50">
        <f>Unknown!S50/0.16</f>
        <v>1141.3125</v>
      </c>
      <c r="N50">
        <f>Unknown!T50/0.0247</f>
        <v>1570.4453441295545</v>
      </c>
      <c r="O50">
        <f>Unknown!U50/0.161</f>
        <v>2316.0248447204967</v>
      </c>
      <c r="P50">
        <f>Unknown!V50/0.0246</f>
        <v>3126.0162601626016</v>
      </c>
    </row>
    <row r="51" spans="1:16" x14ac:dyDescent="0.35">
      <c r="A51" t="s">
        <v>82</v>
      </c>
      <c r="B51" t="s">
        <v>91</v>
      </c>
      <c r="C51">
        <f>Unknown!I51/0.237</f>
        <v>95.400843881856545</v>
      </c>
      <c r="D51">
        <f>Unknown!J51/0.613</f>
        <v>203.3278955954323</v>
      </c>
      <c r="E51">
        <f>Unknown!K51/0.0928</f>
        <v>125</v>
      </c>
      <c r="F51">
        <f>Unknown!L51/0.457</f>
        <v>126.28008752735229</v>
      </c>
      <c r="G51">
        <f>Unknown!M51/0.148</f>
        <v>113.24324324324326</v>
      </c>
      <c r="H51">
        <f>Unknown!N51/0.0563</f>
        <v>94.671403197158085</v>
      </c>
      <c r="I51">
        <f>Unknown!O51/0.199</f>
        <v>140.85427135678393</v>
      </c>
      <c r="J51">
        <f>Unknown!P51/0.0361</f>
        <v>192.52077562326869</v>
      </c>
      <c r="K51">
        <f>Unknown!Q51/0.246</f>
        <v>320.20325203252031</v>
      </c>
      <c r="L51">
        <f>Unknown!R51/0.0546</f>
        <v>510.6227106227106</v>
      </c>
      <c r="M51">
        <f>Unknown!S51/0.16</f>
        <v>813.625</v>
      </c>
      <c r="N51">
        <f>Unknown!T51/0.0247</f>
        <v>1150.6072874493927</v>
      </c>
      <c r="O51">
        <f>Unknown!U51/0.161</f>
        <v>1702.5465838509317</v>
      </c>
      <c r="P51">
        <f>Unknown!V51/0.0246</f>
        <v>2287.3983739837399</v>
      </c>
    </row>
    <row r="52" spans="1:16" x14ac:dyDescent="0.35">
      <c r="A52" t="s">
        <v>82</v>
      </c>
      <c r="B52" t="s">
        <v>92</v>
      </c>
      <c r="C52">
        <f>Unknown!I52/0.237</f>
        <v>2.2151898734177218</v>
      </c>
      <c r="D52">
        <f>Unknown!J52/0.613</f>
        <v>50.097879282218599</v>
      </c>
      <c r="E52">
        <f>Unknown!K52/0.0928</f>
        <v>5.1831896551724137</v>
      </c>
      <c r="F52">
        <f>Unknown!L52/0.457</f>
        <v>11.619256017505469</v>
      </c>
      <c r="G52">
        <f>Unknown!M52/0.148</f>
        <v>37.770270270270274</v>
      </c>
      <c r="H52">
        <f>Unknown!N52/0.0563</f>
        <v>34.245115452930726</v>
      </c>
      <c r="I52">
        <f>Unknown!O52/0.199</f>
        <v>103.06532663316584</v>
      </c>
      <c r="J52">
        <f>Unknown!P52/0.0361</f>
        <v>134.90304709141273</v>
      </c>
      <c r="K52">
        <f>Unknown!Q52/0.246</f>
        <v>210.85365853658536</v>
      </c>
      <c r="L52">
        <f>Unknown!R52/0.0546</f>
        <v>293.95604395604397</v>
      </c>
      <c r="M52">
        <f>Unknown!S52/0.16</f>
        <v>403.4375</v>
      </c>
      <c r="N52">
        <f>Unknown!T52/0.0247</f>
        <v>504.45344129554661</v>
      </c>
      <c r="O52">
        <f>Unknown!U52/0.161</f>
        <v>674.84472049689441</v>
      </c>
      <c r="P52">
        <f>Unknown!V52/0.0246</f>
        <v>808.130081300813</v>
      </c>
    </row>
    <row r="53" spans="1:16" x14ac:dyDescent="0.35">
      <c r="A53" t="s">
        <v>82</v>
      </c>
      <c r="B53" t="s">
        <v>93</v>
      </c>
      <c r="C53">
        <f>Unknown!I53/0.237</f>
        <v>0.27848101265822789</v>
      </c>
      <c r="D53">
        <f>Unknown!J53/0.613</f>
        <v>22.234910277324634</v>
      </c>
      <c r="E53">
        <f>Unknown!K53/0.0928</f>
        <v>0.67349137931034486</v>
      </c>
      <c r="F53">
        <f>Unknown!L53/0.457</f>
        <v>2.989059080962801</v>
      </c>
      <c r="G53">
        <f>Unknown!M53/0.148</f>
        <v>14.459459459459461</v>
      </c>
      <c r="H53">
        <f>Unknown!N53/0.0563</f>
        <v>10.088809946714031</v>
      </c>
      <c r="I53">
        <f>Unknown!O53/0.199</f>
        <v>44.974874371859293</v>
      </c>
      <c r="J53">
        <f>Unknown!P53/0.0361</f>
        <v>66.31578947368422</v>
      </c>
      <c r="K53">
        <f>Unknown!Q53/0.246</f>
        <v>103.41463414634147</v>
      </c>
      <c r="L53">
        <f>Unknown!R53/0.0546</f>
        <v>149.81684981684981</v>
      </c>
      <c r="M53">
        <f>Unknown!S53/0.16</f>
        <v>212.3125</v>
      </c>
      <c r="N53">
        <f>Unknown!T53/0.0247</f>
        <v>263.15789473684208</v>
      </c>
      <c r="O53">
        <f>Unknown!U53/0.161</f>
        <v>365.15527950310559</v>
      </c>
      <c r="P53">
        <f>Unknown!V53/0.0246</f>
        <v>460.5691056910569</v>
      </c>
    </row>
    <row r="54" spans="1:16" x14ac:dyDescent="0.35">
      <c r="A54" t="s">
        <v>82</v>
      </c>
      <c r="B54" t="s">
        <v>94</v>
      </c>
      <c r="C54">
        <f>Unknown!I54/0.237</f>
        <v>15.274261603375528</v>
      </c>
      <c r="D54">
        <f>Unknown!J54/0.613</f>
        <v>33.768352365415986</v>
      </c>
      <c r="E54">
        <f>Unknown!K54/0.0928</f>
        <v>14.15948275862069</v>
      </c>
      <c r="F54">
        <f>Unknown!L54/0.457</f>
        <v>16.630196936542667</v>
      </c>
      <c r="G54">
        <f>Unknown!M54/0.148</f>
        <v>40.743243243243249</v>
      </c>
      <c r="H54">
        <f>Unknown!N54/0.0563</f>
        <v>6.802841918294849</v>
      </c>
      <c r="I54">
        <f>Unknown!O54/0.199</f>
        <v>160.65326633165827</v>
      </c>
      <c r="J54">
        <f>Unknown!P54/0.0361</f>
        <v>293.90581717451522</v>
      </c>
      <c r="K54">
        <f>Unknown!Q54/0.246</f>
        <v>566.01626016260172</v>
      </c>
      <c r="L54">
        <f>Unknown!R54/0.0546</f>
        <v>957.32600732600736</v>
      </c>
      <c r="M54">
        <f>Unknown!S54/0.16</f>
        <v>1431.125</v>
      </c>
      <c r="N54">
        <f>Unknown!T54/0.0247</f>
        <v>1762.348178137652</v>
      </c>
      <c r="O54">
        <f>Unknown!U54/0.161</f>
        <v>2221.3664596273288</v>
      </c>
      <c r="P54">
        <f>Unknown!V54/0.0246</f>
        <v>2557.3170731707314</v>
      </c>
    </row>
    <row r="55" spans="1:16" x14ac:dyDescent="0.35">
      <c r="A55" t="s">
        <v>82</v>
      </c>
      <c r="B55" t="s">
        <v>95</v>
      </c>
      <c r="C55">
        <f>Unknown!I55/0.237</f>
        <v>1.1054852320675106</v>
      </c>
      <c r="D55">
        <f>Unknown!J55/0.613</f>
        <v>6.7210440456769991</v>
      </c>
      <c r="E55">
        <f>Unknown!K55/0.0928</f>
        <v>2.0905172413793105</v>
      </c>
      <c r="F55">
        <f>Unknown!L55/0.457</f>
        <v>2.8161925601750544</v>
      </c>
      <c r="G55">
        <f>Unknown!M55/0.148</f>
        <v>10.27027027027027</v>
      </c>
      <c r="H55">
        <f>Unknown!N55/0.0563</f>
        <v>1.5985790408525753</v>
      </c>
      <c r="I55">
        <f>Unknown!O55/0.199</f>
        <v>35.678391959798994</v>
      </c>
      <c r="J55">
        <f>Unknown!P55/0.0361</f>
        <v>63.21329639889197</v>
      </c>
      <c r="K55">
        <f>Unknown!Q55/0.246</f>
        <v>106.66666666666666</v>
      </c>
      <c r="L55">
        <f>Unknown!R55/0.0546</f>
        <v>171.61172161172158</v>
      </c>
      <c r="M55">
        <f>Unknown!S55/0.16</f>
        <v>266.125</v>
      </c>
      <c r="N55">
        <f>Unknown!T55/0.0247</f>
        <v>363.15789473684214</v>
      </c>
      <c r="O55">
        <f>Unknown!U55/0.161</f>
        <v>509.56521739130437</v>
      </c>
      <c r="P55">
        <f>Unknown!V55/0.0246</f>
        <v>633.73983739837399</v>
      </c>
    </row>
    <row r="56" spans="1:16" x14ac:dyDescent="0.35">
      <c r="A56" t="s">
        <v>82</v>
      </c>
      <c r="B56" t="s">
        <v>96</v>
      </c>
      <c r="C56">
        <f>Unknown!I56/0.237</f>
        <v>0.74683544303797467</v>
      </c>
      <c r="D56">
        <f>Unknown!J56/0.613</f>
        <v>14.143556280587276</v>
      </c>
      <c r="E56">
        <f>Unknown!K56/0.0928</f>
        <v>2.5538793103448278</v>
      </c>
      <c r="F56">
        <f>Unknown!L56/0.457</f>
        <v>4.6608315098468269</v>
      </c>
      <c r="G56">
        <f>Unknown!M56/0.148</f>
        <v>21.216216216216218</v>
      </c>
      <c r="H56">
        <f>Unknown!N56/0.0563</f>
        <v>7.4067495559502659</v>
      </c>
      <c r="I56">
        <f>Unknown!O56/0.199</f>
        <v>74.824120603015075</v>
      </c>
      <c r="J56">
        <f>Unknown!P56/0.0361</f>
        <v>128.80886426592798</v>
      </c>
      <c r="K56">
        <f>Unknown!Q56/0.246</f>
        <v>225.60975609756099</v>
      </c>
      <c r="L56">
        <f>Unknown!R56/0.0546</f>
        <v>367.39926739926733</v>
      </c>
      <c r="M56">
        <f>Unknown!S56/0.16</f>
        <v>576.5625</v>
      </c>
      <c r="N56">
        <f>Unknown!T56/0.0247</f>
        <v>774.89878542510121</v>
      </c>
      <c r="O56">
        <f>Unknown!U56/0.161</f>
        <v>1081.4285714285716</v>
      </c>
      <c r="P56">
        <f>Unknown!V56/0.0246</f>
        <v>1411.3821138211381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6"/>
  <sheetViews>
    <sheetView workbookViewId="0">
      <selection activeCell="I2" sqref="I2"/>
    </sheetView>
  </sheetViews>
  <sheetFormatPr defaultRowHeight="14.5" x14ac:dyDescent="0.35"/>
  <sheetData>
    <row r="1" spans="1:2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32</v>
      </c>
      <c r="B2" t="s">
        <v>31</v>
      </c>
      <c r="C2">
        <v>231.04</v>
      </c>
      <c r="D2">
        <v>0</v>
      </c>
      <c r="E2">
        <v>22.48</v>
      </c>
      <c r="F2">
        <v>957.73</v>
      </c>
      <c r="G2">
        <v>488604.09</v>
      </c>
      <c r="H2">
        <v>4.5</v>
      </c>
      <c r="I2">
        <v>1.12E-2</v>
      </c>
      <c r="J2">
        <v>9.33</v>
      </c>
      <c r="K2">
        <v>0.121</v>
      </c>
      <c r="L2">
        <v>1.94</v>
      </c>
      <c r="M2">
        <v>3.97</v>
      </c>
      <c r="N2">
        <v>0.221</v>
      </c>
      <c r="O2">
        <v>22.49</v>
      </c>
      <c r="P2">
        <v>7.11</v>
      </c>
      <c r="Q2">
        <v>86.75</v>
      </c>
      <c r="R2">
        <v>31.74</v>
      </c>
      <c r="S2">
        <v>140.27000000000001</v>
      </c>
      <c r="T2">
        <v>28.09</v>
      </c>
      <c r="U2">
        <v>249.03</v>
      </c>
      <c r="V2">
        <v>48.11</v>
      </c>
      <c r="W2">
        <v>16939.830000000002</v>
      </c>
      <c r="X2">
        <v>1.5089999999999999</v>
      </c>
      <c r="Y2">
        <v>59.09</v>
      </c>
      <c r="Z2">
        <v>133.66</v>
      </c>
    </row>
    <row r="3" spans="1:26" x14ac:dyDescent="0.35">
      <c r="A3" t="s">
        <v>32</v>
      </c>
      <c r="B3" t="s">
        <v>33</v>
      </c>
      <c r="C3">
        <v>93011.24</v>
      </c>
      <c r="D3">
        <v>0</v>
      </c>
      <c r="E3">
        <v>0</v>
      </c>
      <c r="F3">
        <v>568349.31000000006</v>
      </c>
      <c r="G3">
        <v>488604.06</v>
      </c>
      <c r="H3">
        <v>612387.81000000006</v>
      </c>
      <c r="I3">
        <v>934180.13</v>
      </c>
      <c r="J3">
        <v>2025930.75</v>
      </c>
      <c r="K3">
        <v>204801.42</v>
      </c>
      <c r="L3">
        <v>704432.06</v>
      </c>
      <c r="M3">
        <v>118856.55</v>
      </c>
      <c r="N3">
        <v>29643.63</v>
      </c>
      <c r="O3">
        <v>101348.79</v>
      </c>
      <c r="P3">
        <v>15416.39</v>
      </c>
      <c r="Q3">
        <v>99892.02</v>
      </c>
      <c r="R3">
        <v>20661.52</v>
      </c>
      <c r="S3">
        <v>59442.51</v>
      </c>
      <c r="T3">
        <v>9180.18</v>
      </c>
      <c r="U3">
        <v>68393.7</v>
      </c>
      <c r="V3">
        <v>10717.66</v>
      </c>
      <c r="W3">
        <v>35851.629999999997</v>
      </c>
      <c r="X3">
        <v>35797.599999999999</v>
      </c>
      <c r="Y3">
        <v>319817.28000000003</v>
      </c>
      <c r="Z3">
        <v>47092.73</v>
      </c>
    </row>
    <row r="4" spans="1:26" x14ac:dyDescent="0.35">
      <c r="A4" t="s">
        <v>32</v>
      </c>
      <c r="B4" t="s">
        <v>34</v>
      </c>
      <c r="C4">
        <v>334.26</v>
      </c>
      <c r="D4">
        <v>825.51</v>
      </c>
      <c r="E4">
        <v>933.77</v>
      </c>
      <c r="F4">
        <v>1068.42</v>
      </c>
      <c r="G4">
        <v>488604.03</v>
      </c>
      <c r="H4">
        <v>94.6</v>
      </c>
      <c r="I4">
        <v>15.25</v>
      </c>
      <c r="J4">
        <v>71.56</v>
      </c>
      <c r="K4">
        <v>3.96</v>
      </c>
      <c r="L4">
        <v>24.38</v>
      </c>
      <c r="M4">
        <v>8.16</v>
      </c>
      <c r="N4">
        <v>1.859</v>
      </c>
      <c r="O4">
        <v>29.06</v>
      </c>
      <c r="P4">
        <v>8.2899999999999991</v>
      </c>
      <c r="Q4">
        <v>97.47</v>
      </c>
      <c r="R4">
        <v>34.85</v>
      </c>
      <c r="S4">
        <v>152.97</v>
      </c>
      <c r="T4">
        <v>31.17</v>
      </c>
      <c r="U4">
        <v>282.42</v>
      </c>
      <c r="V4">
        <v>55.23</v>
      </c>
      <c r="W4">
        <v>17530.849999999999</v>
      </c>
      <c r="X4">
        <v>2.3460000000000001</v>
      </c>
      <c r="Y4">
        <v>102.36</v>
      </c>
      <c r="Z4">
        <v>148.56</v>
      </c>
    </row>
    <row r="5" spans="1:26" x14ac:dyDescent="0.35">
      <c r="A5" t="s">
        <v>32</v>
      </c>
      <c r="B5" t="s">
        <v>35</v>
      </c>
      <c r="C5">
        <v>7481.11</v>
      </c>
      <c r="D5">
        <v>21425.73</v>
      </c>
      <c r="E5">
        <v>484.69</v>
      </c>
      <c r="F5">
        <v>2183.8000000000002</v>
      </c>
      <c r="G5">
        <v>488604</v>
      </c>
      <c r="H5">
        <v>10.199999999999999</v>
      </c>
      <c r="I5">
        <v>110.06</v>
      </c>
      <c r="J5">
        <v>239.43</v>
      </c>
      <c r="K5">
        <v>28.62</v>
      </c>
      <c r="L5">
        <v>125.73</v>
      </c>
      <c r="M5">
        <v>31.08</v>
      </c>
      <c r="N5">
        <v>3.96</v>
      </c>
      <c r="O5">
        <v>66.28</v>
      </c>
      <c r="P5">
        <v>17.690000000000001</v>
      </c>
      <c r="Q5">
        <v>205.21</v>
      </c>
      <c r="R5">
        <v>74.67</v>
      </c>
      <c r="S5">
        <v>326.44</v>
      </c>
      <c r="T5">
        <v>65.61</v>
      </c>
      <c r="U5">
        <v>584.58000000000004</v>
      </c>
      <c r="V5">
        <v>112.29</v>
      </c>
      <c r="W5">
        <v>13899.52</v>
      </c>
      <c r="X5">
        <v>2.2450000000000001</v>
      </c>
      <c r="Y5">
        <v>84.72</v>
      </c>
      <c r="Z5">
        <v>140.78</v>
      </c>
    </row>
    <row r="6" spans="1:26" x14ac:dyDescent="0.35">
      <c r="A6" t="s">
        <v>32</v>
      </c>
      <c r="B6" t="s">
        <v>36</v>
      </c>
      <c r="C6">
        <v>357.42</v>
      </c>
      <c r="D6">
        <v>0</v>
      </c>
      <c r="E6">
        <v>25.65</v>
      </c>
      <c r="F6">
        <v>1999.21</v>
      </c>
      <c r="G6">
        <v>488604.03</v>
      </c>
      <c r="H6">
        <v>33.35</v>
      </c>
      <c r="I6">
        <v>1.47</v>
      </c>
      <c r="J6">
        <v>30.08</v>
      </c>
      <c r="K6">
        <v>1.38</v>
      </c>
      <c r="L6">
        <v>8.65</v>
      </c>
      <c r="M6">
        <v>6.66</v>
      </c>
      <c r="N6">
        <v>0.76400000000000001</v>
      </c>
      <c r="O6">
        <v>31.23</v>
      </c>
      <c r="P6">
        <v>11.17</v>
      </c>
      <c r="Q6">
        <v>150.69999999999999</v>
      </c>
      <c r="R6">
        <v>61.76</v>
      </c>
      <c r="S6">
        <v>313.08999999999997</v>
      </c>
      <c r="T6">
        <v>71.73</v>
      </c>
      <c r="U6">
        <v>709.37</v>
      </c>
      <c r="V6">
        <v>151.22999999999999</v>
      </c>
      <c r="W6">
        <v>21317.78</v>
      </c>
      <c r="X6">
        <v>14.78</v>
      </c>
      <c r="Y6">
        <v>230.6</v>
      </c>
      <c r="Z6">
        <v>1126.8599999999999</v>
      </c>
    </row>
    <row r="7" spans="1:26" x14ac:dyDescent="0.35">
      <c r="A7" t="s">
        <v>32</v>
      </c>
      <c r="B7" t="s">
        <v>37</v>
      </c>
      <c r="C7">
        <v>809.86</v>
      </c>
      <c r="D7">
        <v>0</v>
      </c>
      <c r="E7">
        <v>19.87</v>
      </c>
      <c r="F7">
        <v>2933.12</v>
      </c>
      <c r="G7">
        <v>488604</v>
      </c>
      <c r="H7">
        <v>29.6</v>
      </c>
      <c r="I7">
        <v>0.24199999999999999</v>
      </c>
      <c r="J7">
        <v>11.61</v>
      </c>
      <c r="K7">
        <v>0.27100000000000002</v>
      </c>
      <c r="L7">
        <v>2.08</v>
      </c>
      <c r="M7">
        <v>4.2300000000000004</v>
      </c>
      <c r="N7">
        <v>0.43</v>
      </c>
      <c r="O7">
        <v>36.57</v>
      </c>
      <c r="P7">
        <v>17.399999999999999</v>
      </c>
      <c r="Q7">
        <v>257.36</v>
      </c>
      <c r="R7">
        <v>91.65</v>
      </c>
      <c r="S7">
        <v>397.32</v>
      </c>
      <c r="T7">
        <v>79.83</v>
      </c>
      <c r="U7">
        <v>715.23</v>
      </c>
      <c r="V7">
        <v>137.62</v>
      </c>
      <c r="W7">
        <v>25596.02</v>
      </c>
      <c r="X7">
        <v>15.14</v>
      </c>
      <c r="Y7">
        <v>42.75</v>
      </c>
      <c r="Z7">
        <v>509.08</v>
      </c>
    </row>
    <row r="8" spans="1:26" x14ac:dyDescent="0.35">
      <c r="A8" t="s">
        <v>32</v>
      </c>
      <c r="B8" t="s">
        <v>38</v>
      </c>
      <c r="C8">
        <v>310.27999999999997</v>
      </c>
      <c r="D8">
        <v>0</v>
      </c>
      <c r="E8">
        <v>10.34</v>
      </c>
      <c r="F8">
        <v>3133.56</v>
      </c>
      <c r="G8">
        <v>488604</v>
      </c>
      <c r="H8">
        <v>3.26</v>
      </c>
      <c r="I8">
        <v>2.7E-2</v>
      </c>
      <c r="J8">
        <v>13.36</v>
      </c>
      <c r="K8">
        <v>0.48799999999999999</v>
      </c>
      <c r="L8">
        <v>8.99</v>
      </c>
      <c r="M8">
        <v>15.82</v>
      </c>
      <c r="N8">
        <v>2.48</v>
      </c>
      <c r="O8">
        <v>82.34</v>
      </c>
      <c r="P8">
        <v>25.14</v>
      </c>
      <c r="Q8">
        <v>300.27</v>
      </c>
      <c r="R8">
        <v>109.15</v>
      </c>
      <c r="S8">
        <v>465.29</v>
      </c>
      <c r="T8">
        <v>90.22</v>
      </c>
      <c r="U8">
        <v>788.47</v>
      </c>
      <c r="V8">
        <v>151.61000000000001</v>
      </c>
      <c r="W8">
        <v>16998.29</v>
      </c>
      <c r="X8">
        <v>0.97899999999999998</v>
      </c>
      <c r="Y8">
        <v>88.41</v>
      </c>
      <c r="Z8">
        <v>149.53</v>
      </c>
    </row>
    <row r="9" spans="1:26" x14ac:dyDescent="0.35">
      <c r="A9" t="s">
        <v>32</v>
      </c>
      <c r="B9" t="s">
        <v>39</v>
      </c>
      <c r="C9">
        <v>347.65</v>
      </c>
      <c r="D9">
        <v>0</v>
      </c>
      <c r="E9">
        <v>29.08</v>
      </c>
      <c r="F9">
        <v>1964.3</v>
      </c>
      <c r="G9">
        <v>488603.94</v>
      </c>
      <c r="H9">
        <v>1.165</v>
      </c>
      <c r="I9">
        <v>7.5999999999999998E-2</v>
      </c>
      <c r="J9">
        <v>25.42</v>
      </c>
      <c r="K9">
        <v>0.39500000000000002</v>
      </c>
      <c r="L9">
        <v>7.12</v>
      </c>
      <c r="M9">
        <v>11.54</v>
      </c>
      <c r="N9">
        <v>4.8899999999999997</v>
      </c>
      <c r="O9">
        <v>53.17</v>
      </c>
      <c r="P9">
        <v>15.08</v>
      </c>
      <c r="Q9">
        <v>178.25</v>
      </c>
      <c r="R9">
        <v>64.900000000000006</v>
      </c>
      <c r="S9">
        <v>286.51</v>
      </c>
      <c r="T9">
        <v>61.32</v>
      </c>
      <c r="U9">
        <v>580.79</v>
      </c>
      <c r="V9">
        <v>115.38</v>
      </c>
      <c r="W9">
        <v>14636.83</v>
      </c>
      <c r="X9">
        <v>0.434</v>
      </c>
      <c r="Y9">
        <v>134.96</v>
      </c>
      <c r="Z9">
        <v>135.06</v>
      </c>
    </row>
    <row r="10" spans="1:26" x14ac:dyDescent="0.35">
      <c r="A10" t="s">
        <v>32</v>
      </c>
      <c r="B10" t="s">
        <v>40</v>
      </c>
      <c r="C10">
        <v>342.76</v>
      </c>
      <c r="D10">
        <v>0</v>
      </c>
      <c r="E10">
        <v>10.54</v>
      </c>
      <c r="F10">
        <v>2160.9299999999998</v>
      </c>
      <c r="G10">
        <v>488603.94</v>
      </c>
      <c r="H10">
        <v>10.7</v>
      </c>
      <c r="I10">
        <v>0.36499999999999999</v>
      </c>
      <c r="J10">
        <v>19.66</v>
      </c>
      <c r="K10">
        <v>0.48199999999999998</v>
      </c>
      <c r="L10">
        <v>4.93</v>
      </c>
      <c r="M10">
        <v>6.67</v>
      </c>
      <c r="N10">
        <v>1.5</v>
      </c>
      <c r="O10">
        <v>35.770000000000003</v>
      </c>
      <c r="P10">
        <v>13.09</v>
      </c>
      <c r="Q10">
        <v>167.19</v>
      </c>
      <c r="R10">
        <v>69.34</v>
      </c>
      <c r="S10">
        <v>336.62</v>
      </c>
      <c r="T10">
        <v>75.14</v>
      </c>
      <c r="U10">
        <v>739.56</v>
      </c>
      <c r="V10">
        <v>158.66</v>
      </c>
      <c r="W10">
        <v>19166.87</v>
      </c>
      <c r="X10">
        <v>1.2</v>
      </c>
      <c r="Y10">
        <v>267.62</v>
      </c>
      <c r="Z10">
        <v>471.74</v>
      </c>
    </row>
    <row r="11" spans="1:26" x14ac:dyDescent="0.35">
      <c r="A11" t="s">
        <v>32</v>
      </c>
      <c r="B11" t="s">
        <v>41</v>
      </c>
      <c r="C11">
        <v>171.15</v>
      </c>
      <c r="D11">
        <v>0</v>
      </c>
      <c r="E11">
        <v>7.91</v>
      </c>
      <c r="F11">
        <v>1951.75</v>
      </c>
      <c r="G11">
        <v>488603.94</v>
      </c>
      <c r="H11">
        <v>11.04</v>
      </c>
      <c r="I11">
        <v>1.2869999999999999</v>
      </c>
      <c r="J11">
        <v>72.569999999999993</v>
      </c>
      <c r="K11">
        <v>0.83599999999999997</v>
      </c>
      <c r="L11">
        <v>6.13</v>
      </c>
      <c r="M11">
        <v>5.23</v>
      </c>
      <c r="N11">
        <v>2.64</v>
      </c>
      <c r="O11">
        <v>27.3</v>
      </c>
      <c r="P11">
        <v>8.94</v>
      </c>
      <c r="Q11">
        <v>127.71</v>
      </c>
      <c r="R11">
        <v>55.89</v>
      </c>
      <c r="S11">
        <v>301.19</v>
      </c>
      <c r="T11">
        <v>73.349999999999994</v>
      </c>
      <c r="U11">
        <v>811.35</v>
      </c>
      <c r="V11">
        <v>193.42</v>
      </c>
      <c r="W11">
        <v>18189.650000000001</v>
      </c>
      <c r="X11">
        <v>1.7450000000000001</v>
      </c>
      <c r="Y11">
        <v>610.53</v>
      </c>
      <c r="Z11">
        <v>1018.04</v>
      </c>
    </row>
    <row r="12" spans="1:26" x14ac:dyDescent="0.35">
      <c r="A12" t="s">
        <v>32</v>
      </c>
      <c r="B12" t="s">
        <v>45</v>
      </c>
      <c r="C12">
        <v>113.79</v>
      </c>
      <c r="D12">
        <v>0</v>
      </c>
      <c r="E12">
        <v>9.69</v>
      </c>
      <c r="F12">
        <v>1493.34</v>
      </c>
      <c r="G12">
        <v>274883.06</v>
      </c>
      <c r="H12">
        <v>3.59</v>
      </c>
      <c r="I12">
        <v>0.35399999999999998</v>
      </c>
      <c r="J12">
        <v>8</v>
      </c>
      <c r="K12">
        <v>0.51600000000000001</v>
      </c>
      <c r="L12">
        <v>7.35</v>
      </c>
      <c r="M12">
        <v>10.37</v>
      </c>
      <c r="N12">
        <v>1.0069999999999999</v>
      </c>
      <c r="O12">
        <v>42.71</v>
      </c>
      <c r="P12">
        <v>12.39</v>
      </c>
      <c r="Q12">
        <v>142.58000000000001</v>
      </c>
      <c r="R12">
        <v>50.68</v>
      </c>
      <c r="S12">
        <v>220.1</v>
      </c>
      <c r="T12">
        <v>43.81</v>
      </c>
      <c r="U12">
        <v>392.6</v>
      </c>
      <c r="V12">
        <v>70.11</v>
      </c>
      <c r="W12">
        <v>9153</v>
      </c>
      <c r="X12">
        <v>0.58099999999999996</v>
      </c>
      <c r="Y12">
        <v>81.37</v>
      </c>
      <c r="Z12">
        <v>158.56</v>
      </c>
    </row>
    <row r="13" spans="1:26" x14ac:dyDescent="0.35">
      <c r="A13" t="s">
        <v>32</v>
      </c>
      <c r="B13" t="s">
        <v>46</v>
      </c>
      <c r="C13">
        <v>44.74</v>
      </c>
      <c r="D13">
        <v>131.82</v>
      </c>
      <c r="E13">
        <v>22.78</v>
      </c>
      <c r="F13">
        <v>2313.36</v>
      </c>
      <c r="G13">
        <v>276752.84000000003</v>
      </c>
      <c r="H13">
        <v>52.59</v>
      </c>
      <c r="I13">
        <v>5.26</v>
      </c>
      <c r="J13">
        <v>132.88999999999999</v>
      </c>
      <c r="K13">
        <v>4.88</v>
      </c>
      <c r="L13">
        <v>29.8</v>
      </c>
      <c r="M13">
        <v>16.29</v>
      </c>
      <c r="N13">
        <v>4.97</v>
      </c>
      <c r="O13">
        <v>41.68</v>
      </c>
      <c r="P13">
        <v>11.71</v>
      </c>
      <c r="Q13">
        <v>147.43</v>
      </c>
      <c r="R13">
        <v>63.13</v>
      </c>
      <c r="S13">
        <v>351</v>
      </c>
      <c r="T13">
        <v>89.52</v>
      </c>
      <c r="U13">
        <v>993.7</v>
      </c>
      <c r="V13">
        <v>231.17</v>
      </c>
      <c r="W13">
        <v>10067.870000000001</v>
      </c>
      <c r="X13">
        <v>2.1800000000000002</v>
      </c>
      <c r="Y13">
        <v>587.04</v>
      </c>
      <c r="Z13">
        <v>626.86</v>
      </c>
    </row>
    <row r="14" spans="1:26" x14ac:dyDescent="0.35">
      <c r="A14" t="s">
        <v>32</v>
      </c>
      <c r="B14" t="s">
        <v>47</v>
      </c>
      <c r="C14">
        <v>32.32</v>
      </c>
      <c r="D14">
        <v>0</v>
      </c>
      <c r="E14">
        <v>4.13</v>
      </c>
      <c r="F14">
        <v>590.23</v>
      </c>
      <c r="G14">
        <v>277999.5</v>
      </c>
      <c r="H14">
        <v>3.44</v>
      </c>
      <c r="I14">
        <v>0.39500000000000002</v>
      </c>
      <c r="J14">
        <v>37.99</v>
      </c>
      <c r="K14">
        <v>0.217</v>
      </c>
      <c r="L14">
        <v>1.52</v>
      </c>
      <c r="M14">
        <v>1.7</v>
      </c>
      <c r="N14">
        <v>0.503</v>
      </c>
      <c r="O14">
        <v>5.77</v>
      </c>
      <c r="P14">
        <v>2.0710000000000002</v>
      </c>
      <c r="Q14">
        <v>30.83</v>
      </c>
      <c r="R14">
        <v>14.93</v>
      </c>
      <c r="S14">
        <v>93.38</v>
      </c>
      <c r="T14">
        <v>25.38</v>
      </c>
      <c r="U14">
        <v>300.35000000000002</v>
      </c>
      <c r="V14">
        <v>73.02</v>
      </c>
      <c r="W14">
        <v>11339.13</v>
      </c>
      <c r="X14">
        <v>0.30399999999999999</v>
      </c>
      <c r="Y14">
        <v>179.74</v>
      </c>
      <c r="Z14">
        <v>348.78</v>
      </c>
    </row>
    <row r="15" spans="1:26" x14ac:dyDescent="0.35">
      <c r="A15" t="s">
        <v>32</v>
      </c>
      <c r="B15" t="s">
        <v>48</v>
      </c>
      <c r="C15">
        <v>156.36000000000001</v>
      </c>
      <c r="D15">
        <v>0</v>
      </c>
      <c r="E15">
        <v>14.79</v>
      </c>
      <c r="F15">
        <v>674.88</v>
      </c>
      <c r="G15">
        <v>277544.38</v>
      </c>
      <c r="H15">
        <v>2.76</v>
      </c>
      <c r="I15">
        <v>1.84E-2</v>
      </c>
      <c r="J15">
        <v>6.06</v>
      </c>
      <c r="K15">
        <v>7.7899999999999997E-2</v>
      </c>
      <c r="L15">
        <v>1.254</v>
      </c>
      <c r="M15">
        <v>2.4900000000000002</v>
      </c>
      <c r="N15">
        <v>0.182</v>
      </c>
      <c r="O15">
        <v>15.04</v>
      </c>
      <c r="P15">
        <v>4.78</v>
      </c>
      <c r="Q15">
        <v>60.21</v>
      </c>
      <c r="R15">
        <v>22.62</v>
      </c>
      <c r="S15">
        <v>101.25</v>
      </c>
      <c r="T15">
        <v>20.079999999999998</v>
      </c>
      <c r="U15">
        <v>183.23</v>
      </c>
      <c r="V15">
        <v>35.35</v>
      </c>
      <c r="W15">
        <v>10639.95</v>
      </c>
      <c r="X15">
        <v>0.86199999999999999</v>
      </c>
      <c r="Y15">
        <v>53.3</v>
      </c>
      <c r="Z15">
        <v>64.900000000000006</v>
      </c>
    </row>
    <row r="16" spans="1:26" x14ac:dyDescent="0.35">
      <c r="A16" t="s">
        <v>32</v>
      </c>
      <c r="B16" t="s">
        <v>49</v>
      </c>
      <c r="C16">
        <v>157.9</v>
      </c>
      <c r="D16">
        <v>28.66</v>
      </c>
      <c r="E16">
        <v>17.32</v>
      </c>
      <c r="F16">
        <v>714.16</v>
      </c>
      <c r="G16">
        <v>276285</v>
      </c>
      <c r="H16">
        <v>4.9400000000000004</v>
      </c>
      <c r="I16">
        <v>1.9300000000000001E-2</v>
      </c>
      <c r="J16">
        <v>9.09</v>
      </c>
      <c r="K16">
        <v>9.4E-2</v>
      </c>
      <c r="L16">
        <v>1.1200000000000001</v>
      </c>
      <c r="M16">
        <v>2.5</v>
      </c>
      <c r="N16">
        <v>0.13800000000000001</v>
      </c>
      <c r="O16">
        <v>13.18</v>
      </c>
      <c r="P16">
        <v>4.3499999999999996</v>
      </c>
      <c r="Q16">
        <v>61.25</v>
      </c>
      <c r="R16">
        <v>23.13</v>
      </c>
      <c r="S16">
        <v>109.96</v>
      </c>
      <c r="T16">
        <v>24.57</v>
      </c>
      <c r="U16">
        <v>226.88</v>
      </c>
      <c r="V16">
        <v>43.26</v>
      </c>
      <c r="W16">
        <v>10115.69</v>
      </c>
      <c r="X16">
        <v>1.742</v>
      </c>
      <c r="Y16">
        <v>67.680000000000007</v>
      </c>
      <c r="Z16">
        <v>146.94999999999999</v>
      </c>
    </row>
    <row r="17" spans="1:26" x14ac:dyDescent="0.35">
      <c r="A17" t="s">
        <v>32</v>
      </c>
      <c r="B17" t="s">
        <v>50</v>
      </c>
      <c r="C17">
        <v>36558.800000000003</v>
      </c>
      <c r="D17">
        <v>0</v>
      </c>
      <c r="E17">
        <v>0</v>
      </c>
      <c r="F17">
        <v>360301.38</v>
      </c>
      <c r="G17">
        <v>280115.21999999997</v>
      </c>
      <c r="H17">
        <v>163061.22</v>
      </c>
      <c r="I17">
        <v>173757.23</v>
      </c>
      <c r="J17">
        <v>618810.13</v>
      </c>
      <c r="K17">
        <v>97558.83</v>
      </c>
      <c r="L17">
        <v>450353.81</v>
      </c>
      <c r="M17">
        <v>99428.96</v>
      </c>
      <c r="N17">
        <v>18423.41</v>
      </c>
      <c r="O17">
        <v>84417.44</v>
      </c>
      <c r="P17">
        <v>12476.03</v>
      </c>
      <c r="Q17">
        <v>76505.63</v>
      </c>
      <c r="R17">
        <v>14561.94</v>
      </c>
      <c r="S17">
        <v>37677.629999999997</v>
      </c>
      <c r="T17">
        <v>4831.34</v>
      </c>
      <c r="U17">
        <v>28015.69</v>
      </c>
      <c r="V17">
        <v>3211.5</v>
      </c>
      <c r="W17">
        <v>18450.810000000001</v>
      </c>
      <c r="X17">
        <v>13010.85</v>
      </c>
      <c r="Y17">
        <v>18425.47</v>
      </c>
      <c r="Z17">
        <v>2220.34</v>
      </c>
    </row>
    <row r="18" spans="1:26" x14ac:dyDescent="0.35">
      <c r="A18" t="s">
        <v>32</v>
      </c>
      <c r="B18" t="s">
        <v>51</v>
      </c>
      <c r="C18">
        <v>267.07</v>
      </c>
      <c r="D18">
        <v>0</v>
      </c>
      <c r="E18">
        <v>6.47</v>
      </c>
      <c r="F18">
        <v>1272.73</v>
      </c>
      <c r="G18">
        <v>278227.81</v>
      </c>
      <c r="H18">
        <v>4.42</v>
      </c>
      <c r="I18">
        <v>0.48</v>
      </c>
      <c r="J18">
        <v>17.3</v>
      </c>
      <c r="K18">
        <v>0.28299999999999997</v>
      </c>
      <c r="L18">
        <v>4.04</v>
      </c>
      <c r="M18">
        <v>6.6</v>
      </c>
      <c r="N18">
        <v>1.0029999999999999</v>
      </c>
      <c r="O18">
        <v>31.6</v>
      </c>
      <c r="P18">
        <v>9.6300000000000008</v>
      </c>
      <c r="Q18">
        <v>117.19</v>
      </c>
      <c r="R18">
        <v>43.55</v>
      </c>
      <c r="S18">
        <v>188.9</v>
      </c>
      <c r="T18">
        <v>36.590000000000003</v>
      </c>
      <c r="U18">
        <v>322</v>
      </c>
      <c r="V18">
        <v>60.33</v>
      </c>
      <c r="W18">
        <v>8723.89</v>
      </c>
      <c r="X18">
        <v>1.552</v>
      </c>
      <c r="Y18">
        <v>73.319999999999993</v>
      </c>
      <c r="Z18">
        <v>131.63999999999999</v>
      </c>
    </row>
    <row r="19" spans="1:26" x14ac:dyDescent="0.35">
      <c r="A19" t="s">
        <v>32</v>
      </c>
      <c r="B19" t="s">
        <v>52</v>
      </c>
      <c r="C19">
        <v>202.38</v>
      </c>
      <c r="D19">
        <v>0</v>
      </c>
      <c r="E19">
        <v>6.71</v>
      </c>
      <c r="F19">
        <v>809.1</v>
      </c>
      <c r="G19">
        <v>277520.09000000003</v>
      </c>
      <c r="H19">
        <v>5.27</v>
      </c>
      <c r="I19">
        <v>0.23599999999999999</v>
      </c>
      <c r="J19">
        <v>14.12</v>
      </c>
      <c r="K19">
        <v>0.10249999999999999</v>
      </c>
      <c r="L19">
        <v>1.512</v>
      </c>
      <c r="M19">
        <v>3.11</v>
      </c>
      <c r="N19">
        <v>0.443</v>
      </c>
      <c r="O19">
        <v>16.739999999999998</v>
      </c>
      <c r="P19">
        <v>5.47</v>
      </c>
      <c r="Q19">
        <v>71.66</v>
      </c>
      <c r="R19">
        <v>27.18</v>
      </c>
      <c r="S19">
        <v>124.74</v>
      </c>
      <c r="T19">
        <v>25.64</v>
      </c>
      <c r="U19">
        <v>230.1</v>
      </c>
      <c r="V19">
        <v>43.98</v>
      </c>
      <c r="W19">
        <v>9968.48</v>
      </c>
      <c r="X19">
        <v>2.0920000000000001</v>
      </c>
      <c r="Y19">
        <v>52</v>
      </c>
      <c r="Z19">
        <v>191</v>
      </c>
    </row>
    <row r="20" spans="1:26" x14ac:dyDescent="0.35">
      <c r="A20" t="s">
        <v>32</v>
      </c>
      <c r="B20" t="s">
        <v>53</v>
      </c>
      <c r="C20">
        <v>455.9</v>
      </c>
      <c r="D20">
        <v>1065.92</v>
      </c>
      <c r="E20">
        <v>8.17</v>
      </c>
      <c r="F20">
        <v>1149.48</v>
      </c>
      <c r="G20">
        <v>276498.90999999997</v>
      </c>
      <c r="H20">
        <v>4.4000000000000004</v>
      </c>
      <c r="I20">
        <v>4.4000000000000004</v>
      </c>
      <c r="J20">
        <v>50.08</v>
      </c>
      <c r="K20">
        <v>1.4039999999999999</v>
      </c>
      <c r="L20">
        <v>7.68</v>
      </c>
      <c r="M20">
        <v>5.35</v>
      </c>
      <c r="N20">
        <v>2.4079999999999999</v>
      </c>
      <c r="O20">
        <v>23.35</v>
      </c>
      <c r="P20">
        <v>7.41</v>
      </c>
      <c r="Q20">
        <v>91.41</v>
      </c>
      <c r="R20">
        <v>34.72</v>
      </c>
      <c r="S20">
        <v>165.5</v>
      </c>
      <c r="T20">
        <v>37.18</v>
      </c>
      <c r="U20">
        <v>370.29</v>
      </c>
      <c r="V20">
        <v>78.349999999999994</v>
      </c>
      <c r="W20">
        <v>9040.4599999999991</v>
      </c>
      <c r="X20">
        <v>0.85899999999999999</v>
      </c>
      <c r="Y20">
        <v>202.08</v>
      </c>
      <c r="Z20">
        <v>261.27</v>
      </c>
    </row>
    <row r="21" spans="1:26" x14ac:dyDescent="0.35">
      <c r="A21" t="s">
        <v>32</v>
      </c>
      <c r="B21" t="s">
        <v>54</v>
      </c>
      <c r="C21">
        <v>198.36</v>
      </c>
      <c r="D21">
        <v>0</v>
      </c>
      <c r="E21">
        <v>7.2</v>
      </c>
      <c r="F21">
        <v>1296.4100000000001</v>
      </c>
      <c r="G21">
        <v>277512.56</v>
      </c>
      <c r="H21">
        <v>4.08</v>
      </c>
      <c r="I21">
        <v>1.8800000000000001E-2</v>
      </c>
      <c r="J21">
        <v>14.84</v>
      </c>
      <c r="K21">
        <v>8.6099999999999996E-2</v>
      </c>
      <c r="L21">
        <v>1.6970000000000001</v>
      </c>
      <c r="M21">
        <v>3.56</v>
      </c>
      <c r="N21">
        <v>0.78100000000000003</v>
      </c>
      <c r="O21">
        <v>19.760000000000002</v>
      </c>
      <c r="P21">
        <v>7.02</v>
      </c>
      <c r="Q21">
        <v>97.97</v>
      </c>
      <c r="R21">
        <v>40.17</v>
      </c>
      <c r="S21">
        <v>200.86</v>
      </c>
      <c r="T21">
        <v>44.49</v>
      </c>
      <c r="U21">
        <v>435.8</v>
      </c>
      <c r="V21">
        <v>91.35</v>
      </c>
      <c r="W21">
        <v>9433.8700000000008</v>
      </c>
      <c r="X21">
        <v>1.401</v>
      </c>
      <c r="Y21">
        <v>191.07</v>
      </c>
      <c r="Z21">
        <v>525.36</v>
      </c>
    </row>
    <row r="22" spans="1:26" x14ac:dyDescent="0.35">
      <c r="A22" t="s">
        <v>32</v>
      </c>
      <c r="B22" t="s">
        <v>55</v>
      </c>
      <c r="C22">
        <v>188.04</v>
      </c>
      <c r="D22">
        <v>238.19</v>
      </c>
      <c r="E22">
        <v>6103.14</v>
      </c>
      <c r="F22">
        <v>1064.57</v>
      </c>
      <c r="G22">
        <v>277416.38</v>
      </c>
      <c r="H22">
        <v>24.74</v>
      </c>
      <c r="I22">
        <v>10.53</v>
      </c>
      <c r="J22">
        <v>44.93</v>
      </c>
      <c r="K22">
        <v>3.29</v>
      </c>
      <c r="L22">
        <v>17.239999999999998</v>
      </c>
      <c r="M22">
        <v>10.99</v>
      </c>
      <c r="N22">
        <v>2.4820000000000002</v>
      </c>
      <c r="O22">
        <v>35.67</v>
      </c>
      <c r="P22">
        <v>9.57</v>
      </c>
      <c r="Q22">
        <v>104.98</v>
      </c>
      <c r="R22">
        <v>35.44</v>
      </c>
      <c r="S22">
        <v>150.33000000000001</v>
      </c>
      <c r="T22">
        <v>29.42</v>
      </c>
      <c r="U22">
        <v>260.29000000000002</v>
      </c>
      <c r="V22">
        <v>49.1</v>
      </c>
      <c r="W22">
        <v>9910.75</v>
      </c>
      <c r="X22">
        <v>1.7729999999999999</v>
      </c>
      <c r="Y22">
        <v>184.91</v>
      </c>
      <c r="Z22">
        <v>180.97</v>
      </c>
    </row>
    <row r="23" spans="1:26" x14ac:dyDescent="0.35">
      <c r="A23" t="s">
        <v>32</v>
      </c>
      <c r="B23" t="s">
        <v>56</v>
      </c>
      <c r="C23">
        <v>126.16</v>
      </c>
      <c r="D23">
        <v>118.67</v>
      </c>
      <c r="E23">
        <v>17.2</v>
      </c>
      <c r="F23">
        <v>696.56</v>
      </c>
      <c r="G23">
        <v>276817.06</v>
      </c>
      <c r="H23">
        <v>13.45</v>
      </c>
      <c r="I23">
        <v>7.9</v>
      </c>
      <c r="J23">
        <v>46.71</v>
      </c>
      <c r="K23">
        <v>3.69</v>
      </c>
      <c r="L23">
        <v>20.53</v>
      </c>
      <c r="M23">
        <v>9.06</v>
      </c>
      <c r="N23">
        <v>2.88</v>
      </c>
      <c r="O23">
        <v>19.670000000000002</v>
      </c>
      <c r="P23">
        <v>5.25</v>
      </c>
      <c r="Q23">
        <v>60.5</v>
      </c>
      <c r="R23">
        <v>22.04</v>
      </c>
      <c r="S23">
        <v>101.98</v>
      </c>
      <c r="T23">
        <v>22.08</v>
      </c>
      <c r="U23">
        <v>209.61</v>
      </c>
      <c r="V23">
        <v>41.39</v>
      </c>
      <c r="W23">
        <v>11836.09</v>
      </c>
      <c r="X23">
        <v>2.0649999999999999</v>
      </c>
      <c r="Y23">
        <v>244.12</v>
      </c>
      <c r="Z23">
        <v>334.47</v>
      </c>
    </row>
    <row r="24" spans="1:26" x14ac:dyDescent="0.35">
      <c r="A24" t="s">
        <v>32</v>
      </c>
      <c r="B24" t="s">
        <v>57</v>
      </c>
      <c r="C24">
        <v>85.72</v>
      </c>
      <c r="D24">
        <v>84.72</v>
      </c>
      <c r="E24">
        <v>9.39</v>
      </c>
      <c r="F24">
        <v>369.66</v>
      </c>
      <c r="G24">
        <v>278103.38</v>
      </c>
      <c r="H24">
        <v>4.05</v>
      </c>
      <c r="I24">
        <v>0.503</v>
      </c>
      <c r="J24">
        <v>8.74</v>
      </c>
      <c r="K24">
        <v>0.51700000000000002</v>
      </c>
      <c r="L24">
        <v>3.34</v>
      </c>
      <c r="M24">
        <v>2.42</v>
      </c>
      <c r="N24">
        <v>0.7</v>
      </c>
      <c r="O24">
        <v>7.26</v>
      </c>
      <c r="P24">
        <v>2.2450000000000001</v>
      </c>
      <c r="Q24">
        <v>27.81</v>
      </c>
      <c r="R24">
        <v>11.24</v>
      </c>
      <c r="S24">
        <v>58.24</v>
      </c>
      <c r="T24">
        <v>13.96</v>
      </c>
      <c r="U24">
        <v>156.61000000000001</v>
      </c>
      <c r="V24">
        <v>41.16</v>
      </c>
      <c r="W24">
        <v>12957.16</v>
      </c>
      <c r="X24">
        <v>0.58499999999999996</v>
      </c>
      <c r="Y24">
        <v>54.23</v>
      </c>
      <c r="Z24">
        <v>167.19</v>
      </c>
    </row>
    <row r="25" spans="1:26" x14ac:dyDescent="0.35">
      <c r="A25" t="s">
        <v>32</v>
      </c>
      <c r="B25" t="s">
        <v>58</v>
      </c>
      <c r="C25">
        <v>126.93</v>
      </c>
      <c r="D25">
        <v>642.63</v>
      </c>
      <c r="E25">
        <v>65.12</v>
      </c>
      <c r="F25">
        <v>1052.49</v>
      </c>
      <c r="G25">
        <v>277308.88</v>
      </c>
      <c r="H25">
        <v>38.9</v>
      </c>
      <c r="I25">
        <v>8.49</v>
      </c>
      <c r="J25">
        <v>56.38</v>
      </c>
      <c r="K25">
        <v>8.69</v>
      </c>
      <c r="L25">
        <v>46.95</v>
      </c>
      <c r="M25">
        <v>20.28</v>
      </c>
      <c r="N25">
        <v>9.4600000000000009</v>
      </c>
      <c r="O25">
        <v>38.31</v>
      </c>
      <c r="P25">
        <v>9.5299999999999994</v>
      </c>
      <c r="Q25">
        <v>99.78</v>
      </c>
      <c r="R25">
        <v>34.049999999999997</v>
      </c>
      <c r="S25">
        <v>147.44</v>
      </c>
      <c r="T25">
        <v>30.78</v>
      </c>
      <c r="U25">
        <v>296.18</v>
      </c>
      <c r="V25">
        <v>62.9</v>
      </c>
      <c r="W25">
        <v>13014.79</v>
      </c>
      <c r="X25">
        <v>4.45</v>
      </c>
      <c r="Y25">
        <v>259.47000000000003</v>
      </c>
      <c r="Z25">
        <v>832.58</v>
      </c>
    </row>
    <row r="26" spans="1:26" x14ac:dyDescent="0.35">
      <c r="A26" t="s">
        <v>32</v>
      </c>
      <c r="B26" t="s">
        <v>62</v>
      </c>
      <c r="C26">
        <v>360.46</v>
      </c>
      <c r="D26">
        <v>268.04000000000002</v>
      </c>
      <c r="E26">
        <v>28.45</v>
      </c>
      <c r="F26">
        <v>808.09</v>
      </c>
      <c r="G26">
        <v>276269.5</v>
      </c>
      <c r="H26">
        <v>19.82</v>
      </c>
      <c r="I26">
        <v>26.12</v>
      </c>
      <c r="J26">
        <v>86.75</v>
      </c>
      <c r="K26">
        <v>13.42</v>
      </c>
      <c r="L26">
        <v>66.290000000000006</v>
      </c>
      <c r="M26">
        <v>19.97</v>
      </c>
      <c r="N26">
        <v>18.97</v>
      </c>
      <c r="O26">
        <v>26.42</v>
      </c>
      <c r="P26">
        <v>6.1</v>
      </c>
      <c r="Q26">
        <v>69.510000000000005</v>
      </c>
      <c r="R26">
        <v>25.89</v>
      </c>
      <c r="S26">
        <v>127.22</v>
      </c>
      <c r="T26">
        <v>30.82</v>
      </c>
      <c r="U26">
        <v>320.77999999999997</v>
      </c>
      <c r="V26">
        <v>65.819999999999993</v>
      </c>
      <c r="W26">
        <v>13332.59</v>
      </c>
      <c r="X26">
        <v>2.7210000000000001</v>
      </c>
      <c r="Y26">
        <v>53.77</v>
      </c>
      <c r="Z26">
        <v>702.58</v>
      </c>
    </row>
    <row r="27" spans="1:26" x14ac:dyDescent="0.35">
      <c r="A27" t="s">
        <v>32</v>
      </c>
      <c r="B27" t="s">
        <v>63</v>
      </c>
      <c r="C27">
        <v>191.43</v>
      </c>
      <c r="D27">
        <v>0</v>
      </c>
      <c r="E27">
        <v>11.47</v>
      </c>
      <c r="F27">
        <v>434.93</v>
      </c>
      <c r="G27">
        <v>276297.65999999997</v>
      </c>
      <c r="H27">
        <v>2.2709999999999999</v>
      </c>
      <c r="I27">
        <v>0.42499999999999999</v>
      </c>
      <c r="J27">
        <v>17.53</v>
      </c>
      <c r="K27">
        <v>0.40300000000000002</v>
      </c>
      <c r="L27">
        <v>3.07</v>
      </c>
      <c r="M27">
        <v>4.2</v>
      </c>
      <c r="N27">
        <v>0.495</v>
      </c>
      <c r="O27">
        <v>16.29</v>
      </c>
      <c r="P27">
        <v>4.34</v>
      </c>
      <c r="Q27">
        <v>43.95</v>
      </c>
      <c r="R27">
        <v>14.04</v>
      </c>
      <c r="S27">
        <v>56.43</v>
      </c>
      <c r="T27">
        <v>10.75</v>
      </c>
      <c r="U27">
        <v>95.09</v>
      </c>
      <c r="V27">
        <v>17.670000000000002</v>
      </c>
      <c r="W27">
        <v>12963.75</v>
      </c>
      <c r="X27">
        <v>0.49</v>
      </c>
      <c r="Y27">
        <v>146.88999999999999</v>
      </c>
      <c r="Z27">
        <v>134.13999999999999</v>
      </c>
    </row>
    <row r="28" spans="1:26" x14ac:dyDescent="0.35">
      <c r="A28" t="s">
        <v>32</v>
      </c>
      <c r="B28" t="s">
        <v>64</v>
      </c>
      <c r="C28">
        <v>685.85</v>
      </c>
      <c r="D28">
        <v>5050.68</v>
      </c>
      <c r="E28">
        <v>1381.65</v>
      </c>
      <c r="F28">
        <v>2055.66</v>
      </c>
      <c r="G28">
        <v>275950.44</v>
      </c>
      <c r="H28">
        <v>371.82</v>
      </c>
      <c r="I28">
        <v>46.48</v>
      </c>
      <c r="J28">
        <v>209.91</v>
      </c>
      <c r="K28">
        <v>35.43</v>
      </c>
      <c r="L28">
        <v>164.42</v>
      </c>
      <c r="M28">
        <v>63.73</v>
      </c>
      <c r="N28">
        <v>12.59</v>
      </c>
      <c r="O28">
        <v>104.51</v>
      </c>
      <c r="P28">
        <v>23.49</v>
      </c>
      <c r="Q28">
        <v>225.4</v>
      </c>
      <c r="R28">
        <v>68.2</v>
      </c>
      <c r="S28">
        <v>270.88</v>
      </c>
      <c r="T28">
        <v>52.09</v>
      </c>
      <c r="U28">
        <v>462.56</v>
      </c>
      <c r="V28">
        <v>83.16</v>
      </c>
      <c r="W28">
        <v>9753.09</v>
      </c>
      <c r="X28">
        <v>12.36</v>
      </c>
      <c r="Y28">
        <v>415.89</v>
      </c>
      <c r="Z28">
        <v>583.52</v>
      </c>
    </row>
    <row r="29" spans="1:26" x14ac:dyDescent="0.35">
      <c r="A29" t="s">
        <v>32</v>
      </c>
      <c r="B29" t="s">
        <v>65</v>
      </c>
      <c r="C29">
        <v>195.23</v>
      </c>
      <c r="D29">
        <v>297.85000000000002</v>
      </c>
      <c r="E29">
        <v>353.43</v>
      </c>
      <c r="F29">
        <v>1079.02</v>
      </c>
      <c r="G29">
        <v>275365.46999999997</v>
      </c>
      <c r="H29">
        <v>116</v>
      </c>
      <c r="I29">
        <v>12.58</v>
      </c>
      <c r="J29">
        <v>68.73</v>
      </c>
      <c r="K29">
        <v>10.32</v>
      </c>
      <c r="L29">
        <v>54.46</v>
      </c>
      <c r="M29">
        <v>24.5</v>
      </c>
      <c r="N29">
        <v>5.59</v>
      </c>
      <c r="O29">
        <v>44.85</v>
      </c>
      <c r="P29">
        <v>10.47</v>
      </c>
      <c r="Q29">
        <v>106.77</v>
      </c>
      <c r="R29">
        <v>34.450000000000003</v>
      </c>
      <c r="S29">
        <v>146.82</v>
      </c>
      <c r="T29">
        <v>30.2</v>
      </c>
      <c r="U29">
        <v>272.51</v>
      </c>
      <c r="V29">
        <v>52.38</v>
      </c>
      <c r="W29">
        <v>11233.7</v>
      </c>
      <c r="X29">
        <v>4.72</v>
      </c>
      <c r="Y29">
        <v>288.95999999999998</v>
      </c>
      <c r="Z29">
        <v>545.11</v>
      </c>
    </row>
    <row r="30" spans="1:26" x14ac:dyDescent="0.35">
      <c r="A30" t="s">
        <v>32</v>
      </c>
      <c r="B30" t="s">
        <v>66</v>
      </c>
      <c r="C30">
        <v>236.25</v>
      </c>
      <c r="D30">
        <v>161.07</v>
      </c>
      <c r="E30">
        <v>19.899999999999999</v>
      </c>
      <c r="F30">
        <v>448.63</v>
      </c>
      <c r="G30">
        <v>275697.38</v>
      </c>
      <c r="H30">
        <v>10.64</v>
      </c>
      <c r="I30">
        <v>1.7989999999999999</v>
      </c>
      <c r="J30">
        <v>24.18</v>
      </c>
      <c r="K30">
        <v>1.6120000000000001</v>
      </c>
      <c r="L30">
        <v>8.65</v>
      </c>
      <c r="M30">
        <v>4.88</v>
      </c>
      <c r="N30">
        <v>1.7030000000000001</v>
      </c>
      <c r="O30">
        <v>14.36</v>
      </c>
      <c r="P30">
        <v>3.88</v>
      </c>
      <c r="Q30">
        <v>40.46</v>
      </c>
      <c r="R30">
        <v>13.76</v>
      </c>
      <c r="S30">
        <v>58.07</v>
      </c>
      <c r="T30">
        <v>11.99</v>
      </c>
      <c r="U30">
        <v>112.87</v>
      </c>
      <c r="V30">
        <v>22.71</v>
      </c>
      <c r="W30">
        <v>10495.55</v>
      </c>
      <c r="X30">
        <v>1.8680000000000001</v>
      </c>
      <c r="Y30">
        <v>116.34</v>
      </c>
      <c r="Z30">
        <v>417.29</v>
      </c>
    </row>
    <row r="31" spans="1:26" x14ac:dyDescent="0.35">
      <c r="A31" t="s">
        <v>32</v>
      </c>
      <c r="B31" t="s">
        <v>67</v>
      </c>
      <c r="C31">
        <v>97.17</v>
      </c>
      <c r="D31">
        <v>0</v>
      </c>
      <c r="E31">
        <v>13.35</v>
      </c>
      <c r="F31">
        <v>268.67</v>
      </c>
      <c r="G31">
        <v>276707.71999999997</v>
      </c>
      <c r="H31">
        <v>3</v>
      </c>
      <c r="I31">
        <v>0.42599999999999999</v>
      </c>
      <c r="J31">
        <v>16.440000000000001</v>
      </c>
      <c r="K31">
        <v>0.36899999999999999</v>
      </c>
      <c r="L31">
        <v>2.44</v>
      </c>
      <c r="M31">
        <v>2.2400000000000002</v>
      </c>
      <c r="N31">
        <v>0.88800000000000001</v>
      </c>
      <c r="O31">
        <v>7.97</v>
      </c>
      <c r="P31">
        <v>2.2559999999999998</v>
      </c>
      <c r="Q31">
        <v>24.26</v>
      </c>
      <c r="R31">
        <v>8.2100000000000009</v>
      </c>
      <c r="S31">
        <v>35.1</v>
      </c>
      <c r="T31">
        <v>7.41</v>
      </c>
      <c r="U31">
        <v>69.23</v>
      </c>
      <c r="V31">
        <v>13.73</v>
      </c>
      <c r="W31">
        <v>10352.1</v>
      </c>
      <c r="X31">
        <v>0.71199999999999997</v>
      </c>
      <c r="Y31">
        <v>65.680000000000007</v>
      </c>
      <c r="Z31">
        <v>102.82</v>
      </c>
    </row>
    <row r="32" spans="1:26" x14ac:dyDescent="0.35">
      <c r="A32" t="s">
        <v>32</v>
      </c>
      <c r="B32" t="s">
        <v>68</v>
      </c>
      <c r="C32">
        <v>66.03</v>
      </c>
      <c r="D32">
        <v>39.729999999999997</v>
      </c>
      <c r="E32">
        <v>6.83</v>
      </c>
      <c r="F32">
        <v>714.88</v>
      </c>
      <c r="G32">
        <v>275912.63</v>
      </c>
      <c r="H32">
        <v>5.3</v>
      </c>
      <c r="I32">
        <v>4.5599999999999996</v>
      </c>
      <c r="J32">
        <v>46.59</v>
      </c>
      <c r="K32">
        <v>1.3049999999999999</v>
      </c>
      <c r="L32">
        <v>7.02</v>
      </c>
      <c r="M32">
        <v>2.48</v>
      </c>
      <c r="N32">
        <v>4.84</v>
      </c>
      <c r="O32">
        <v>7.86</v>
      </c>
      <c r="P32">
        <v>2.8359999999999999</v>
      </c>
      <c r="Q32">
        <v>42.65</v>
      </c>
      <c r="R32">
        <v>19.96</v>
      </c>
      <c r="S32">
        <v>115.72</v>
      </c>
      <c r="T32">
        <v>30.17</v>
      </c>
      <c r="U32">
        <v>326.62</v>
      </c>
      <c r="V32">
        <v>73.3</v>
      </c>
      <c r="W32">
        <v>10531.53</v>
      </c>
      <c r="X32">
        <v>1.016</v>
      </c>
      <c r="Y32">
        <v>168.84</v>
      </c>
      <c r="Z32">
        <v>183.76</v>
      </c>
    </row>
    <row r="33" spans="1:26" x14ac:dyDescent="0.35">
      <c r="A33" t="s">
        <v>32</v>
      </c>
      <c r="B33" t="s">
        <v>69</v>
      </c>
      <c r="C33">
        <v>154.1</v>
      </c>
      <c r="D33">
        <v>122.06</v>
      </c>
      <c r="E33">
        <v>11.88</v>
      </c>
      <c r="F33">
        <v>805.32</v>
      </c>
      <c r="G33">
        <v>276578.84000000003</v>
      </c>
      <c r="H33">
        <v>17.61</v>
      </c>
      <c r="I33">
        <v>2.0459999999999998</v>
      </c>
      <c r="J33">
        <v>23.54</v>
      </c>
      <c r="K33">
        <v>1.6</v>
      </c>
      <c r="L33">
        <v>11.16</v>
      </c>
      <c r="M33">
        <v>7.56</v>
      </c>
      <c r="N33">
        <v>2.1110000000000002</v>
      </c>
      <c r="O33">
        <v>22.03</v>
      </c>
      <c r="P33">
        <v>5.83</v>
      </c>
      <c r="Q33">
        <v>66.44</v>
      </c>
      <c r="R33">
        <v>24.35</v>
      </c>
      <c r="S33">
        <v>113.45</v>
      </c>
      <c r="T33">
        <v>26.13</v>
      </c>
      <c r="U33">
        <v>269.11</v>
      </c>
      <c r="V33">
        <v>59.89</v>
      </c>
      <c r="W33">
        <v>10586.33</v>
      </c>
      <c r="X33">
        <v>1.2070000000000001</v>
      </c>
      <c r="Y33">
        <v>161.88</v>
      </c>
      <c r="Z33">
        <v>178.79</v>
      </c>
    </row>
    <row r="34" spans="1:26" x14ac:dyDescent="0.35">
      <c r="A34" t="s">
        <v>32</v>
      </c>
      <c r="B34" t="s">
        <v>70</v>
      </c>
      <c r="C34">
        <v>194.86</v>
      </c>
      <c r="D34">
        <v>177.18</v>
      </c>
      <c r="E34">
        <v>36.11</v>
      </c>
      <c r="F34">
        <v>809.26</v>
      </c>
      <c r="G34">
        <v>276289.75</v>
      </c>
      <c r="H34">
        <v>14.4</v>
      </c>
      <c r="I34">
        <v>1.8280000000000001</v>
      </c>
      <c r="J34">
        <v>16.489999999999998</v>
      </c>
      <c r="K34">
        <v>0.78500000000000003</v>
      </c>
      <c r="L34">
        <v>4.79</v>
      </c>
      <c r="M34">
        <v>4.42</v>
      </c>
      <c r="N34">
        <v>0.497</v>
      </c>
      <c r="O34">
        <v>18.88</v>
      </c>
      <c r="P34">
        <v>5.71</v>
      </c>
      <c r="Q34">
        <v>73</v>
      </c>
      <c r="R34">
        <v>27.43</v>
      </c>
      <c r="S34">
        <v>120.53</v>
      </c>
      <c r="T34">
        <v>25.11</v>
      </c>
      <c r="U34">
        <v>229.5</v>
      </c>
      <c r="V34">
        <v>43.62</v>
      </c>
      <c r="W34">
        <v>10106.049999999999</v>
      </c>
      <c r="X34">
        <v>0.94799999999999995</v>
      </c>
      <c r="Y34">
        <v>78.760000000000005</v>
      </c>
      <c r="Z34">
        <v>105.99</v>
      </c>
    </row>
    <row r="35" spans="1:26" x14ac:dyDescent="0.35">
      <c r="A35" t="s">
        <v>32</v>
      </c>
      <c r="B35" t="s">
        <v>71</v>
      </c>
      <c r="C35">
        <v>171.2</v>
      </c>
      <c r="D35">
        <v>67.11</v>
      </c>
      <c r="E35">
        <v>9.9</v>
      </c>
      <c r="F35">
        <v>1826.98</v>
      </c>
      <c r="G35">
        <v>276422.63</v>
      </c>
      <c r="H35">
        <v>6.17</v>
      </c>
      <c r="I35">
        <v>0.25800000000000001</v>
      </c>
      <c r="J35">
        <v>45.48</v>
      </c>
      <c r="K35">
        <v>0.315</v>
      </c>
      <c r="L35">
        <v>4.4000000000000004</v>
      </c>
      <c r="M35">
        <v>6.93</v>
      </c>
      <c r="N35">
        <v>1.772</v>
      </c>
      <c r="O35">
        <v>36.17</v>
      </c>
      <c r="P35">
        <v>11.76</v>
      </c>
      <c r="Q35">
        <v>152.56</v>
      </c>
      <c r="R35">
        <v>59</v>
      </c>
      <c r="S35">
        <v>281.83999999999997</v>
      </c>
      <c r="T35">
        <v>60.57</v>
      </c>
      <c r="U35">
        <v>584.42999999999995</v>
      </c>
      <c r="V35">
        <v>116.22</v>
      </c>
      <c r="W35">
        <v>9063.26</v>
      </c>
      <c r="X35">
        <v>1.6739999999999999</v>
      </c>
      <c r="Y35">
        <v>277.5</v>
      </c>
      <c r="Z35">
        <v>251.21</v>
      </c>
    </row>
    <row r="36" spans="1:26" x14ac:dyDescent="0.35">
      <c r="A36" t="s">
        <v>32</v>
      </c>
      <c r="B36" t="s">
        <v>72</v>
      </c>
      <c r="C36">
        <v>157.43</v>
      </c>
      <c r="D36">
        <v>0</v>
      </c>
      <c r="E36">
        <v>15.76</v>
      </c>
      <c r="F36">
        <v>799.51</v>
      </c>
      <c r="G36">
        <v>276218.31</v>
      </c>
      <c r="H36">
        <v>4.24</v>
      </c>
      <c r="I36">
        <v>0.14599999999999999</v>
      </c>
      <c r="J36">
        <v>8.76</v>
      </c>
      <c r="K36">
        <v>0.161</v>
      </c>
      <c r="L36">
        <v>2.14</v>
      </c>
      <c r="M36">
        <v>3.34</v>
      </c>
      <c r="N36">
        <v>0.24</v>
      </c>
      <c r="O36">
        <v>16.68</v>
      </c>
      <c r="P36">
        <v>5.59</v>
      </c>
      <c r="Q36">
        <v>70.92</v>
      </c>
      <c r="R36">
        <v>26.61</v>
      </c>
      <c r="S36">
        <v>121.37</v>
      </c>
      <c r="T36">
        <v>25.13</v>
      </c>
      <c r="U36">
        <v>230.58</v>
      </c>
      <c r="V36">
        <v>44.6</v>
      </c>
      <c r="W36">
        <v>9785.06</v>
      </c>
      <c r="X36">
        <v>1.4</v>
      </c>
      <c r="Y36">
        <v>68.14</v>
      </c>
      <c r="Z36">
        <v>130.38</v>
      </c>
    </row>
    <row r="37" spans="1:26" x14ac:dyDescent="0.35">
      <c r="A37" t="s">
        <v>32</v>
      </c>
      <c r="B37" t="s">
        <v>73</v>
      </c>
      <c r="C37">
        <v>192.19</v>
      </c>
      <c r="D37">
        <v>409.81</v>
      </c>
      <c r="E37">
        <v>59.5</v>
      </c>
      <c r="F37">
        <v>856.39</v>
      </c>
      <c r="G37">
        <v>275982.28000000003</v>
      </c>
      <c r="H37">
        <v>25.7</v>
      </c>
      <c r="I37">
        <v>4.33</v>
      </c>
      <c r="J37">
        <v>28.99</v>
      </c>
      <c r="K37">
        <v>1.9059999999999999</v>
      </c>
      <c r="L37">
        <v>10.029999999999999</v>
      </c>
      <c r="M37">
        <v>5.21</v>
      </c>
      <c r="N37">
        <v>0.69599999999999995</v>
      </c>
      <c r="O37">
        <v>17.82</v>
      </c>
      <c r="P37">
        <v>6.01</v>
      </c>
      <c r="Q37">
        <v>76.14</v>
      </c>
      <c r="R37">
        <v>28.72</v>
      </c>
      <c r="S37">
        <v>131.55000000000001</v>
      </c>
      <c r="T37">
        <v>27.35</v>
      </c>
      <c r="U37">
        <v>245.94</v>
      </c>
      <c r="V37">
        <v>45.98</v>
      </c>
      <c r="W37">
        <v>10872.27</v>
      </c>
      <c r="X37">
        <v>3.93</v>
      </c>
      <c r="Y37">
        <v>119.38</v>
      </c>
      <c r="Z37">
        <v>248.05</v>
      </c>
    </row>
    <row r="38" spans="1:26" x14ac:dyDescent="0.35">
      <c r="A38" t="s">
        <v>32</v>
      </c>
      <c r="B38" t="s">
        <v>74</v>
      </c>
      <c r="C38">
        <v>54920.29</v>
      </c>
      <c r="D38">
        <v>0</v>
      </c>
      <c r="E38">
        <v>0</v>
      </c>
      <c r="F38">
        <v>387642.94</v>
      </c>
      <c r="G38">
        <v>268129.56</v>
      </c>
      <c r="H38">
        <v>388694.66</v>
      </c>
      <c r="I38">
        <v>1090126.6299999999</v>
      </c>
      <c r="J38">
        <v>2750455</v>
      </c>
      <c r="K38">
        <v>296004.28000000003</v>
      </c>
      <c r="L38">
        <v>932853.44</v>
      </c>
      <c r="M38">
        <v>112632.45</v>
      </c>
      <c r="N38">
        <v>21368.34</v>
      </c>
      <c r="O38">
        <v>74155.289999999994</v>
      </c>
      <c r="P38">
        <v>10010.64</v>
      </c>
      <c r="Q38">
        <v>61643.66</v>
      </c>
      <c r="R38">
        <v>12884.72</v>
      </c>
      <c r="S38">
        <v>38020.959999999999</v>
      </c>
      <c r="T38">
        <v>5920.39</v>
      </c>
      <c r="U38">
        <v>42063.54</v>
      </c>
      <c r="V38">
        <v>5903.22</v>
      </c>
      <c r="W38">
        <v>17940.29</v>
      </c>
      <c r="X38">
        <v>30007.03</v>
      </c>
      <c r="Y38">
        <v>175891.02</v>
      </c>
      <c r="Z38">
        <v>25309.41</v>
      </c>
    </row>
    <row r="39" spans="1:26" x14ac:dyDescent="0.35">
      <c r="A39" t="s">
        <v>32</v>
      </c>
      <c r="B39" t="s">
        <v>75</v>
      </c>
      <c r="C39">
        <v>159.01</v>
      </c>
      <c r="D39">
        <v>178.17</v>
      </c>
      <c r="E39">
        <v>177.51</v>
      </c>
      <c r="F39">
        <v>774.38</v>
      </c>
      <c r="G39">
        <v>275919.90999999997</v>
      </c>
      <c r="H39">
        <v>4.47</v>
      </c>
      <c r="I39">
        <v>3.96</v>
      </c>
      <c r="J39">
        <v>14.73</v>
      </c>
      <c r="K39">
        <v>1.5309999999999999</v>
      </c>
      <c r="L39">
        <v>7.54</v>
      </c>
      <c r="M39">
        <v>4.16</v>
      </c>
      <c r="N39">
        <v>0.81</v>
      </c>
      <c r="O39">
        <v>13.67</v>
      </c>
      <c r="P39">
        <v>4.51</v>
      </c>
      <c r="Q39">
        <v>59.29</v>
      </c>
      <c r="R39">
        <v>24.09</v>
      </c>
      <c r="S39">
        <v>118.21</v>
      </c>
      <c r="T39">
        <v>25.76</v>
      </c>
      <c r="U39">
        <v>248.45</v>
      </c>
      <c r="V39">
        <v>49.9</v>
      </c>
      <c r="W39">
        <v>11638.14</v>
      </c>
      <c r="X39">
        <v>0.621</v>
      </c>
      <c r="Y39">
        <v>56.58</v>
      </c>
      <c r="Z39">
        <v>149.19999999999999</v>
      </c>
    </row>
    <row r="40" spans="1:26" x14ac:dyDescent="0.35">
      <c r="A40" t="s">
        <v>32</v>
      </c>
      <c r="B40" t="s">
        <v>76</v>
      </c>
      <c r="C40">
        <v>163.05000000000001</v>
      </c>
      <c r="D40">
        <v>211.29</v>
      </c>
      <c r="E40">
        <v>8.3699999999999992</v>
      </c>
      <c r="F40">
        <v>1032.48</v>
      </c>
      <c r="G40">
        <v>276154.44</v>
      </c>
      <c r="H40">
        <v>5.5</v>
      </c>
      <c r="I40">
        <v>1.5269999999999999</v>
      </c>
      <c r="J40">
        <v>15.79</v>
      </c>
      <c r="K40">
        <v>0.88400000000000001</v>
      </c>
      <c r="L40">
        <v>5.72</v>
      </c>
      <c r="M40">
        <v>4.8099999999999996</v>
      </c>
      <c r="N40">
        <v>0.85499999999999998</v>
      </c>
      <c r="O40">
        <v>19.82</v>
      </c>
      <c r="P40">
        <v>6.78</v>
      </c>
      <c r="Q40">
        <v>87.32</v>
      </c>
      <c r="R40">
        <v>33.590000000000003</v>
      </c>
      <c r="S40">
        <v>156.59</v>
      </c>
      <c r="T40">
        <v>33.01</v>
      </c>
      <c r="U40">
        <v>303.68</v>
      </c>
      <c r="V40">
        <v>58.88</v>
      </c>
      <c r="W40">
        <v>10516.96</v>
      </c>
      <c r="X40">
        <v>1.581</v>
      </c>
      <c r="Y40">
        <v>178.7</v>
      </c>
      <c r="Z40">
        <v>484.94</v>
      </c>
    </row>
    <row r="41" spans="1:26" x14ac:dyDescent="0.35">
      <c r="A41" t="s">
        <v>32</v>
      </c>
      <c r="B41" t="s">
        <v>80</v>
      </c>
      <c r="C41">
        <v>99.95</v>
      </c>
      <c r="D41">
        <v>89.33</v>
      </c>
      <c r="E41">
        <v>13.15</v>
      </c>
      <c r="F41">
        <v>836.73</v>
      </c>
      <c r="G41">
        <v>273424.90999999997</v>
      </c>
      <c r="H41">
        <v>7.18</v>
      </c>
      <c r="I41">
        <v>5.76</v>
      </c>
      <c r="J41">
        <v>40.119999999999997</v>
      </c>
      <c r="K41">
        <v>2.1779999999999999</v>
      </c>
      <c r="L41">
        <v>12.17</v>
      </c>
      <c r="M41">
        <v>5.19</v>
      </c>
      <c r="N41">
        <v>1.8380000000000001</v>
      </c>
      <c r="O41">
        <v>14.67</v>
      </c>
      <c r="P41">
        <v>4.68</v>
      </c>
      <c r="Q41">
        <v>62.12</v>
      </c>
      <c r="R41">
        <v>25.74</v>
      </c>
      <c r="S41">
        <v>133.78</v>
      </c>
      <c r="T41">
        <v>31.41</v>
      </c>
      <c r="U41">
        <v>323.75</v>
      </c>
      <c r="V41">
        <v>70.150000000000006</v>
      </c>
      <c r="W41">
        <v>10012.01</v>
      </c>
      <c r="X41">
        <v>1.151</v>
      </c>
      <c r="Y41">
        <v>97.4</v>
      </c>
      <c r="Z41">
        <v>165.91</v>
      </c>
    </row>
    <row r="42" spans="1:26" x14ac:dyDescent="0.35">
      <c r="A42" t="s">
        <v>82</v>
      </c>
      <c r="B42" t="s">
        <v>81</v>
      </c>
      <c r="C42">
        <v>1359.26</v>
      </c>
      <c r="D42">
        <v>4183.17</v>
      </c>
      <c r="E42">
        <v>12.62</v>
      </c>
      <c r="F42">
        <v>953.87</v>
      </c>
      <c r="G42">
        <v>273342.34000000003</v>
      </c>
      <c r="H42">
        <v>4.25</v>
      </c>
      <c r="I42">
        <v>64.84</v>
      </c>
      <c r="J42">
        <v>160.86000000000001</v>
      </c>
      <c r="K42">
        <v>20.48</v>
      </c>
      <c r="L42">
        <v>85.43</v>
      </c>
      <c r="M42">
        <v>17.7</v>
      </c>
      <c r="N42">
        <v>0.80400000000000005</v>
      </c>
      <c r="O42">
        <v>30.91</v>
      </c>
      <c r="P42">
        <v>7.66</v>
      </c>
      <c r="Q42">
        <v>87.06</v>
      </c>
      <c r="R42">
        <v>31.53</v>
      </c>
      <c r="S42">
        <v>142.69</v>
      </c>
      <c r="T42">
        <v>28.93</v>
      </c>
      <c r="U42">
        <v>260.45999999999998</v>
      </c>
      <c r="V42">
        <v>50.28</v>
      </c>
      <c r="W42">
        <v>10101.6</v>
      </c>
      <c r="X42">
        <v>1.4039999999999999</v>
      </c>
      <c r="Y42">
        <v>81.34</v>
      </c>
      <c r="Z42">
        <v>155.27000000000001</v>
      </c>
    </row>
    <row r="43" spans="1:26" x14ac:dyDescent="0.35">
      <c r="A43" t="s">
        <v>82</v>
      </c>
      <c r="B43" t="s">
        <v>83</v>
      </c>
      <c r="C43">
        <v>227.48</v>
      </c>
      <c r="D43">
        <v>265.74</v>
      </c>
      <c r="E43">
        <v>89.96</v>
      </c>
      <c r="F43">
        <v>1529.04</v>
      </c>
      <c r="G43">
        <v>272344.53000000003</v>
      </c>
      <c r="H43">
        <v>87.99</v>
      </c>
      <c r="I43">
        <v>10.4</v>
      </c>
      <c r="J43">
        <v>67.69</v>
      </c>
      <c r="K43">
        <v>9.56</v>
      </c>
      <c r="L43">
        <v>58.62</v>
      </c>
      <c r="M43">
        <v>33.619999999999997</v>
      </c>
      <c r="N43">
        <v>7.17</v>
      </c>
      <c r="O43">
        <v>82.47</v>
      </c>
      <c r="P43">
        <v>18.43</v>
      </c>
      <c r="Q43">
        <v>176.71</v>
      </c>
      <c r="R43">
        <v>52.53</v>
      </c>
      <c r="S43">
        <v>200.5</v>
      </c>
      <c r="T43">
        <v>35.94</v>
      </c>
      <c r="U43">
        <v>298.63</v>
      </c>
      <c r="V43">
        <v>53.21</v>
      </c>
      <c r="W43">
        <v>10630.45</v>
      </c>
      <c r="X43">
        <v>5.83</v>
      </c>
      <c r="Y43">
        <v>93.5</v>
      </c>
      <c r="Z43">
        <v>47.91</v>
      </c>
    </row>
    <row r="44" spans="1:26" x14ac:dyDescent="0.35">
      <c r="A44" t="s">
        <v>82</v>
      </c>
      <c r="B44" t="s">
        <v>84</v>
      </c>
      <c r="C44">
        <v>324.37</v>
      </c>
      <c r="D44">
        <v>774.97</v>
      </c>
      <c r="E44">
        <v>233.37</v>
      </c>
      <c r="F44">
        <v>446.54</v>
      </c>
      <c r="G44">
        <v>274041.75</v>
      </c>
      <c r="H44">
        <v>3.09</v>
      </c>
      <c r="I44">
        <v>2.3530000000000002</v>
      </c>
      <c r="J44">
        <v>21.08</v>
      </c>
      <c r="K44">
        <v>1.623</v>
      </c>
      <c r="L44">
        <v>11.01</v>
      </c>
      <c r="M44">
        <v>7.16</v>
      </c>
      <c r="N44">
        <v>1.9730000000000001</v>
      </c>
      <c r="O44">
        <v>16.350000000000001</v>
      </c>
      <c r="P44">
        <v>3.99</v>
      </c>
      <c r="Q44">
        <v>43.85</v>
      </c>
      <c r="R44">
        <v>14.34</v>
      </c>
      <c r="S44">
        <v>62.6</v>
      </c>
      <c r="T44">
        <v>13.5</v>
      </c>
      <c r="U44">
        <v>132.77000000000001</v>
      </c>
      <c r="V44">
        <v>26.81</v>
      </c>
      <c r="W44">
        <v>12537.85</v>
      </c>
      <c r="X44">
        <v>1.0109999999999999</v>
      </c>
      <c r="Y44">
        <v>104.11</v>
      </c>
      <c r="Z44">
        <v>385.77</v>
      </c>
    </row>
    <row r="45" spans="1:26" x14ac:dyDescent="0.35">
      <c r="A45" t="s">
        <v>82</v>
      </c>
      <c r="B45" t="s">
        <v>85</v>
      </c>
      <c r="C45">
        <v>186.1</v>
      </c>
      <c r="D45">
        <v>0</v>
      </c>
      <c r="E45">
        <v>21.92</v>
      </c>
      <c r="F45">
        <v>817.44</v>
      </c>
      <c r="G45">
        <v>272894.40999999997</v>
      </c>
      <c r="H45">
        <v>4.24</v>
      </c>
      <c r="I45">
        <v>0.435</v>
      </c>
      <c r="J45">
        <v>22.41</v>
      </c>
      <c r="K45">
        <v>0.54600000000000004</v>
      </c>
      <c r="L45">
        <v>6.75</v>
      </c>
      <c r="M45">
        <v>8.82</v>
      </c>
      <c r="N45">
        <v>0.71599999999999997</v>
      </c>
      <c r="O45">
        <v>30.49</v>
      </c>
      <c r="P45">
        <v>8.0299999999999994</v>
      </c>
      <c r="Q45">
        <v>86.46</v>
      </c>
      <c r="R45">
        <v>28.42</v>
      </c>
      <c r="S45">
        <v>117.69</v>
      </c>
      <c r="T45">
        <v>22.35</v>
      </c>
      <c r="U45">
        <v>191.45</v>
      </c>
      <c r="V45">
        <v>35.659999999999997</v>
      </c>
      <c r="W45">
        <v>9975.5400000000009</v>
      </c>
      <c r="X45">
        <v>1.101</v>
      </c>
      <c r="Y45">
        <v>88.68</v>
      </c>
      <c r="Z45">
        <v>75.989999999999995</v>
      </c>
    </row>
    <row r="46" spans="1:26" x14ac:dyDescent="0.35">
      <c r="A46" t="s">
        <v>82</v>
      </c>
      <c r="B46" t="s">
        <v>86</v>
      </c>
      <c r="C46">
        <v>348.6</v>
      </c>
      <c r="D46">
        <v>0</v>
      </c>
      <c r="E46">
        <v>11.83</v>
      </c>
      <c r="F46">
        <v>4271.5200000000004</v>
      </c>
      <c r="G46">
        <v>272764.96999999997</v>
      </c>
      <c r="H46">
        <v>3.28</v>
      </c>
      <c r="I46">
        <v>7.2999999999999995E-2</v>
      </c>
      <c r="J46">
        <v>8.1999999999999993</v>
      </c>
      <c r="K46">
        <v>0.51400000000000001</v>
      </c>
      <c r="L46">
        <v>7.11</v>
      </c>
      <c r="M46">
        <v>14.16</v>
      </c>
      <c r="N46">
        <v>1.7130000000000001</v>
      </c>
      <c r="O46">
        <v>91.25</v>
      </c>
      <c r="P46">
        <v>30.82</v>
      </c>
      <c r="Q46">
        <v>387.49</v>
      </c>
      <c r="R46">
        <v>144.41</v>
      </c>
      <c r="S46">
        <v>632.11</v>
      </c>
      <c r="T46">
        <v>122.24</v>
      </c>
      <c r="U46">
        <v>1050.44</v>
      </c>
      <c r="V46">
        <v>194.22</v>
      </c>
      <c r="W46">
        <v>8090.23</v>
      </c>
      <c r="X46">
        <v>1.0369999999999999</v>
      </c>
      <c r="Y46">
        <v>285.06</v>
      </c>
      <c r="Z46">
        <v>423.32</v>
      </c>
    </row>
    <row r="47" spans="1:26" x14ac:dyDescent="0.35">
      <c r="A47" t="s">
        <v>82</v>
      </c>
      <c r="B47" t="s">
        <v>87</v>
      </c>
      <c r="C47">
        <v>454.07</v>
      </c>
      <c r="D47">
        <v>891.35</v>
      </c>
      <c r="E47">
        <v>34.049999999999997</v>
      </c>
      <c r="F47">
        <v>1076.28</v>
      </c>
      <c r="G47">
        <v>272707.71999999997</v>
      </c>
      <c r="H47">
        <v>18.09</v>
      </c>
      <c r="I47">
        <v>12.83</v>
      </c>
      <c r="J47">
        <v>48.35</v>
      </c>
      <c r="K47">
        <v>4.8600000000000003</v>
      </c>
      <c r="L47">
        <v>21.86</v>
      </c>
      <c r="M47">
        <v>9.6300000000000008</v>
      </c>
      <c r="N47">
        <v>1.3660000000000001</v>
      </c>
      <c r="O47">
        <v>25.67</v>
      </c>
      <c r="P47">
        <v>7.69</v>
      </c>
      <c r="Q47">
        <v>94.5</v>
      </c>
      <c r="R47">
        <v>35.200000000000003</v>
      </c>
      <c r="S47">
        <v>163.16999999999999</v>
      </c>
      <c r="T47">
        <v>34.6</v>
      </c>
      <c r="U47">
        <v>321.43</v>
      </c>
      <c r="V47">
        <v>61.05</v>
      </c>
      <c r="W47">
        <v>12981.2</v>
      </c>
      <c r="X47">
        <v>4.08</v>
      </c>
      <c r="Y47">
        <v>235.54</v>
      </c>
      <c r="Z47">
        <v>547.25</v>
      </c>
    </row>
    <row r="48" spans="1:26" x14ac:dyDescent="0.35">
      <c r="A48" t="s">
        <v>82</v>
      </c>
      <c r="B48" t="s">
        <v>88</v>
      </c>
      <c r="C48">
        <v>191.42</v>
      </c>
      <c r="D48">
        <v>211.22</v>
      </c>
      <c r="E48">
        <v>82.54</v>
      </c>
      <c r="F48">
        <v>1748.43</v>
      </c>
      <c r="G48">
        <v>272427.56</v>
      </c>
      <c r="H48">
        <v>49.79</v>
      </c>
      <c r="I48">
        <v>6.77</v>
      </c>
      <c r="J48">
        <v>46.64</v>
      </c>
      <c r="K48">
        <v>5.3</v>
      </c>
      <c r="L48">
        <v>34.75</v>
      </c>
      <c r="M48">
        <v>23.15</v>
      </c>
      <c r="N48">
        <v>2.4300000000000002</v>
      </c>
      <c r="O48">
        <v>66.36</v>
      </c>
      <c r="P48">
        <v>16.899999999999999</v>
      </c>
      <c r="Q48">
        <v>185.87</v>
      </c>
      <c r="R48">
        <v>60.85</v>
      </c>
      <c r="S48">
        <v>251.16</v>
      </c>
      <c r="T48">
        <v>49.15</v>
      </c>
      <c r="U48">
        <v>423.67</v>
      </c>
      <c r="V48">
        <v>75.73</v>
      </c>
      <c r="W48">
        <v>10490.62</v>
      </c>
      <c r="X48">
        <v>3.43</v>
      </c>
      <c r="Y48">
        <v>376.4</v>
      </c>
      <c r="Z48">
        <v>487.68</v>
      </c>
    </row>
    <row r="49" spans="1:26" x14ac:dyDescent="0.35">
      <c r="A49" t="s">
        <v>82</v>
      </c>
      <c r="B49" t="s">
        <v>89</v>
      </c>
      <c r="C49">
        <v>1805.31</v>
      </c>
      <c r="D49">
        <v>5664.82</v>
      </c>
      <c r="E49">
        <v>16.940000000000001</v>
      </c>
      <c r="F49">
        <v>1538.97</v>
      </c>
      <c r="G49">
        <v>273282.65999999997</v>
      </c>
      <c r="H49">
        <v>28.6</v>
      </c>
      <c r="I49">
        <v>15.66</v>
      </c>
      <c r="J49">
        <v>89.7</v>
      </c>
      <c r="K49">
        <v>6.37</v>
      </c>
      <c r="L49">
        <v>24.76</v>
      </c>
      <c r="M49">
        <v>9.9</v>
      </c>
      <c r="N49">
        <v>2.008</v>
      </c>
      <c r="O49">
        <v>29.05</v>
      </c>
      <c r="P49">
        <v>9.69</v>
      </c>
      <c r="Q49">
        <v>126.23</v>
      </c>
      <c r="R49">
        <v>48.88</v>
      </c>
      <c r="S49">
        <v>233.03</v>
      </c>
      <c r="T49">
        <v>50.36</v>
      </c>
      <c r="U49">
        <v>477</v>
      </c>
      <c r="V49">
        <v>93.7</v>
      </c>
      <c r="W49">
        <v>10646.26</v>
      </c>
      <c r="X49">
        <v>3.07</v>
      </c>
      <c r="Y49">
        <v>292.48</v>
      </c>
      <c r="Z49">
        <v>325.7</v>
      </c>
    </row>
    <row r="50" spans="1:26" x14ac:dyDescent="0.35">
      <c r="A50" t="s">
        <v>82</v>
      </c>
      <c r="B50" t="s">
        <v>90</v>
      </c>
      <c r="C50">
        <v>214.9</v>
      </c>
      <c r="D50">
        <v>0</v>
      </c>
      <c r="E50">
        <v>9.85</v>
      </c>
      <c r="F50">
        <v>1209.3399999999999</v>
      </c>
      <c r="G50">
        <v>273037.94</v>
      </c>
      <c r="H50">
        <v>2.552</v>
      </c>
      <c r="I50">
        <v>0.13600000000000001</v>
      </c>
      <c r="J50">
        <v>46.06</v>
      </c>
      <c r="K50">
        <v>0.28399999999999997</v>
      </c>
      <c r="L50">
        <v>4.17</v>
      </c>
      <c r="M50">
        <v>6.26</v>
      </c>
      <c r="N50">
        <v>2.754</v>
      </c>
      <c r="O50">
        <v>28.47</v>
      </c>
      <c r="P50">
        <v>8.67</v>
      </c>
      <c r="Q50">
        <v>105.82</v>
      </c>
      <c r="R50">
        <v>39.229999999999997</v>
      </c>
      <c r="S50">
        <v>182.61</v>
      </c>
      <c r="T50">
        <v>38.79</v>
      </c>
      <c r="U50">
        <v>372.88</v>
      </c>
      <c r="V50">
        <v>76.900000000000006</v>
      </c>
      <c r="W50">
        <v>8828.1200000000008</v>
      </c>
      <c r="X50">
        <v>0.622</v>
      </c>
      <c r="Y50">
        <v>236.94</v>
      </c>
      <c r="Z50">
        <v>182.41</v>
      </c>
    </row>
    <row r="51" spans="1:26" x14ac:dyDescent="0.35">
      <c r="A51" t="s">
        <v>82</v>
      </c>
      <c r="B51" t="s">
        <v>91</v>
      </c>
      <c r="C51">
        <v>138.55000000000001</v>
      </c>
      <c r="D51">
        <v>186.55</v>
      </c>
      <c r="E51">
        <v>146.69999999999999</v>
      </c>
      <c r="F51">
        <v>890.49</v>
      </c>
      <c r="G51">
        <v>271776.90999999997</v>
      </c>
      <c r="H51">
        <v>99.52</v>
      </c>
      <c r="I51">
        <v>22.61</v>
      </c>
      <c r="J51">
        <v>124.64</v>
      </c>
      <c r="K51">
        <v>11.6</v>
      </c>
      <c r="L51">
        <v>57.71</v>
      </c>
      <c r="M51">
        <v>16.760000000000002</v>
      </c>
      <c r="N51">
        <v>5.33</v>
      </c>
      <c r="O51">
        <v>28.03</v>
      </c>
      <c r="P51">
        <v>6.95</v>
      </c>
      <c r="Q51">
        <v>78.77</v>
      </c>
      <c r="R51">
        <v>27.88</v>
      </c>
      <c r="S51">
        <v>130.18</v>
      </c>
      <c r="T51">
        <v>28.42</v>
      </c>
      <c r="U51">
        <v>274.11</v>
      </c>
      <c r="V51">
        <v>56.27</v>
      </c>
      <c r="W51">
        <v>10870.47</v>
      </c>
      <c r="X51">
        <v>4.82</v>
      </c>
      <c r="Y51">
        <v>322.68</v>
      </c>
      <c r="Z51">
        <v>250.91</v>
      </c>
    </row>
    <row r="52" spans="1:26" x14ac:dyDescent="0.35">
      <c r="A52" t="s">
        <v>82</v>
      </c>
      <c r="B52" t="s">
        <v>92</v>
      </c>
      <c r="C52">
        <v>195.16</v>
      </c>
      <c r="D52">
        <v>47.52</v>
      </c>
      <c r="E52">
        <v>8.9700000000000006</v>
      </c>
      <c r="F52">
        <v>479.76</v>
      </c>
      <c r="G52">
        <v>273381.38</v>
      </c>
      <c r="H52">
        <v>4.78</v>
      </c>
      <c r="I52">
        <v>0.52500000000000002</v>
      </c>
      <c r="J52">
        <v>30.71</v>
      </c>
      <c r="K52">
        <v>0.48099999999999998</v>
      </c>
      <c r="L52">
        <v>5.31</v>
      </c>
      <c r="M52">
        <v>5.59</v>
      </c>
      <c r="N52">
        <v>1.9279999999999999</v>
      </c>
      <c r="O52">
        <v>20.51</v>
      </c>
      <c r="P52">
        <v>4.87</v>
      </c>
      <c r="Q52">
        <v>51.87</v>
      </c>
      <c r="R52">
        <v>16.05</v>
      </c>
      <c r="S52">
        <v>64.55</v>
      </c>
      <c r="T52">
        <v>12.46</v>
      </c>
      <c r="U52">
        <v>108.65</v>
      </c>
      <c r="V52">
        <v>19.88</v>
      </c>
      <c r="W52">
        <v>8254.58</v>
      </c>
      <c r="X52">
        <v>0.29599999999999999</v>
      </c>
      <c r="Y52">
        <v>109.06</v>
      </c>
      <c r="Z52">
        <v>114.66</v>
      </c>
    </row>
    <row r="53" spans="1:26" x14ac:dyDescent="0.35">
      <c r="A53" t="s">
        <v>82</v>
      </c>
      <c r="B53" t="s">
        <v>93</v>
      </c>
      <c r="C53">
        <v>120.2</v>
      </c>
      <c r="D53">
        <v>44.56</v>
      </c>
      <c r="E53">
        <v>8.48</v>
      </c>
      <c r="F53">
        <v>255.17</v>
      </c>
      <c r="G53">
        <v>272893.63</v>
      </c>
      <c r="H53">
        <v>1.744</v>
      </c>
      <c r="I53">
        <v>6.6000000000000003E-2</v>
      </c>
      <c r="J53">
        <v>13.63</v>
      </c>
      <c r="K53">
        <v>6.25E-2</v>
      </c>
      <c r="L53">
        <v>1.3660000000000001</v>
      </c>
      <c r="M53">
        <v>2.14</v>
      </c>
      <c r="N53">
        <v>0.56799999999999995</v>
      </c>
      <c r="O53">
        <v>8.9499999999999993</v>
      </c>
      <c r="P53">
        <v>2.3940000000000001</v>
      </c>
      <c r="Q53">
        <v>25.44</v>
      </c>
      <c r="R53">
        <v>8.18</v>
      </c>
      <c r="S53">
        <v>33.97</v>
      </c>
      <c r="T53">
        <v>6.5</v>
      </c>
      <c r="U53">
        <v>58.79</v>
      </c>
      <c r="V53">
        <v>11.33</v>
      </c>
      <c r="W53">
        <v>10163.709999999999</v>
      </c>
      <c r="X53">
        <v>0.48199999999999998</v>
      </c>
      <c r="Y53">
        <v>116.55</v>
      </c>
      <c r="Z53">
        <v>147.5</v>
      </c>
    </row>
    <row r="54" spans="1:26" x14ac:dyDescent="0.35">
      <c r="A54" t="s">
        <v>82</v>
      </c>
      <c r="B54" t="s">
        <v>94</v>
      </c>
      <c r="C54">
        <v>189.34</v>
      </c>
      <c r="D54">
        <v>73.38</v>
      </c>
      <c r="E54">
        <v>5.24</v>
      </c>
      <c r="F54">
        <v>1496.03</v>
      </c>
      <c r="G54">
        <v>272389.53000000003</v>
      </c>
      <c r="H54">
        <v>4.26</v>
      </c>
      <c r="I54">
        <v>3.62</v>
      </c>
      <c r="J54">
        <v>20.7</v>
      </c>
      <c r="K54">
        <v>1.3140000000000001</v>
      </c>
      <c r="L54">
        <v>7.6</v>
      </c>
      <c r="M54">
        <v>6.03</v>
      </c>
      <c r="N54">
        <v>0.38300000000000001</v>
      </c>
      <c r="O54">
        <v>31.97</v>
      </c>
      <c r="P54">
        <v>10.61</v>
      </c>
      <c r="Q54">
        <v>139.24</v>
      </c>
      <c r="R54">
        <v>52.27</v>
      </c>
      <c r="S54">
        <v>228.98</v>
      </c>
      <c r="T54">
        <v>43.53</v>
      </c>
      <c r="U54">
        <v>357.64</v>
      </c>
      <c r="V54">
        <v>62.91</v>
      </c>
      <c r="W54">
        <v>7746.08</v>
      </c>
      <c r="X54">
        <v>1.34</v>
      </c>
      <c r="Y54">
        <v>48.16</v>
      </c>
      <c r="Z54">
        <v>121.19</v>
      </c>
    </row>
    <row r="55" spans="1:26" x14ac:dyDescent="0.35">
      <c r="A55" t="s">
        <v>82</v>
      </c>
      <c r="B55" t="s">
        <v>95</v>
      </c>
      <c r="C55">
        <v>141.41999999999999</v>
      </c>
      <c r="D55">
        <v>0</v>
      </c>
      <c r="E55">
        <v>16.07</v>
      </c>
      <c r="F55">
        <v>291.55</v>
      </c>
      <c r="G55">
        <v>272413.56</v>
      </c>
      <c r="H55">
        <v>1.419</v>
      </c>
      <c r="I55">
        <v>0.26200000000000001</v>
      </c>
      <c r="J55">
        <v>4.12</v>
      </c>
      <c r="K55">
        <v>0.19400000000000001</v>
      </c>
      <c r="L55">
        <v>1.2869999999999999</v>
      </c>
      <c r="M55">
        <v>1.52</v>
      </c>
      <c r="N55">
        <v>0.09</v>
      </c>
      <c r="O55">
        <v>7.1</v>
      </c>
      <c r="P55">
        <v>2.282</v>
      </c>
      <c r="Q55">
        <v>26.24</v>
      </c>
      <c r="R55">
        <v>9.3699999999999992</v>
      </c>
      <c r="S55">
        <v>42.58</v>
      </c>
      <c r="T55">
        <v>8.9700000000000006</v>
      </c>
      <c r="U55">
        <v>82.04</v>
      </c>
      <c r="V55">
        <v>15.59</v>
      </c>
      <c r="W55">
        <v>10606.3</v>
      </c>
      <c r="X55">
        <v>0.41099999999999998</v>
      </c>
      <c r="Y55">
        <v>47.78</v>
      </c>
      <c r="Z55">
        <v>106.61</v>
      </c>
    </row>
    <row r="56" spans="1:26" x14ac:dyDescent="0.35">
      <c r="A56" t="s">
        <v>82</v>
      </c>
      <c r="B56" t="s">
        <v>96</v>
      </c>
      <c r="C56">
        <v>152.88</v>
      </c>
      <c r="D56">
        <v>35.619999999999997</v>
      </c>
      <c r="E56">
        <v>19.420000000000002</v>
      </c>
      <c r="F56">
        <v>612.48</v>
      </c>
      <c r="G56">
        <v>272446.34000000003</v>
      </c>
      <c r="H56">
        <v>2.6789999999999998</v>
      </c>
      <c r="I56">
        <v>0.17699999999999999</v>
      </c>
      <c r="J56">
        <v>8.67</v>
      </c>
      <c r="K56">
        <v>0.23699999999999999</v>
      </c>
      <c r="L56">
        <v>2.13</v>
      </c>
      <c r="M56">
        <v>3.14</v>
      </c>
      <c r="N56">
        <v>0.41699999999999998</v>
      </c>
      <c r="O56">
        <v>14.89</v>
      </c>
      <c r="P56">
        <v>4.6500000000000004</v>
      </c>
      <c r="Q56">
        <v>55.5</v>
      </c>
      <c r="R56">
        <v>20.059999999999999</v>
      </c>
      <c r="S56">
        <v>92.25</v>
      </c>
      <c r="T56">
        <v>19.14</v>
      </c>
      <c r="U56">
        <v>174.11</v>
      </c>
      <c r="V56">
        <v>34.72</v>
      </c>
      <c r="W56">
        <v>9731.73</v>
      </c>
      <c r="X56">
        <v>0.748</v>
      </c>
      <c r="Y56">
        <v>55.44</v>
      </c>
      <c r="Z56">
        <v>100.54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6"/>
  <sheetViews>
    <sheetView workbookViewId="0"/>
  </sheetViews>
  <sheetFormatPr defaultRowHeight="14.5" x14ac:dyDescent="0.35"/>
  <sheetData>
    <row r="1" spans="1:6" x14ac:dyDescent="0.35">
      <c r="A1" t="s">
        <v>1</v>
      </c>
      <c r="B1" t="s">
        <v>0</v>
      </c>
      <c r="C1" t="s">
        <v>99</v>
      </c>
      <c r="D1" t="s">
        <v>100</v>
      </c>
      <c r="E1" t="s">
        <v>9</v>
      </c>
      <c r="F1" t="s">
        <v>13</v>
      </c>
    </row>
    <row r="2" spans="1:6" x14ac:dyDescent="0.35">
      <c r="A2" t="s">
        <v>32</v>
      </c>
      <c r="B2" t="s">
        <v>31</v>
      </c>
      <c r="C2" t="s">
        <v>101</v>
      </c>
      <c r="D2" t="s">
        <v>102</v>
      </c>
      <c r="E2">
        <v>9.33</v>
      </c>
      <c r="F2">
        <v>0.221</v>
      </c>
    </row>
    <row r="3" spans="1:6" x14ac:dyDescent="0.35">
      <c r="A3" t="s">
        <v>32</v>
      </c>
      <c r="B3" t="s">
        <v>33</v>
      </c>
      <c r="C3" t="s">
        <v>103</v>
      </c>
      <c r="D3" t="s">
        <v>102</v>
      </c>
      <c r="E3">
        <v>2025930.75</v>
      </c>
      <c r="F3">
        <v>29643.63</v>
      </c>
    </row>
    <row r="4" spans="1:6" x14ac:dyDescent="0.35">
      <c r="A4" t="s">
        <v>32</v>
      </c>
      <c r="B4" t="s">
        <v>34</v>
      </c>
      <c r="C4" t="s">
        <v>101</v>
      </c>
      <c r="D4" t="s">
        <v>102</v>
      </c>
      <c r="E4">
        <v>71.56</v>
      </c>
      <c r="F4">
        <v>1.859</v>
      </c>
    </row>
    <row r="5" spans="1:6" x14ac:dyDescent="0.35">
      <c r="A5" t="s">
        <v>32</v>
      </c>
      <c r="B5" t="s">
        <v>35</v>
      </c>
      <c r="C5" t="s">
        <v>104</v>
      </c>
      <c r="D5" t="s">
        <v>102</v>
      </c>
      <c r="E5">
        <v>239.43</v>
      </c>
      <c r="F5">
        <v>3.96</v>
      </c>
    </row>
    <row r="6" spans="1:6" x14ac:dyDescent="0.35">
      <c r="A6" t="s">
        <v>32</v>
      </c>
      <c r="B6" t="s">
        <v>36</v>
      </c>
      <c r="C6" t="s">
        <v>104</v>
      </c>
      <c r="D6" t="s">
        <v>102</v>
      </c>
      <c r="E6">
        <v>30.08</v>
      </c>
      <c r="F6">
        <v>0.76400000000000001</v>
      </c>
    </row>
    <row r="7" spans="1:6" x14ac:dyDescent="0.35">
      <c r="A7" t="s">
        <v>32</v>
      </c>
      <c r="B7" t="s">
        <v>37</v>
      </c>
      <c r="C7" t="s">
        <v>104</v>
      </c>
      <c r="D7" t="s">
        <v>102</v>
      </c>
      <c r="E7">
        <v>11.61</v>
      </c>
      <c r="F7">
        <v>0.43</v>
      </c>
    </row>
    <row r="8" spans="1:6" x14ac:dyDescent="0.35">
      <c r="A8" t="s">
        <v>32</v>
      </c>
      <c r="B8" t="s">
        <v>38</v>
      </c>
      <c r="C8" t="s">
        <v>104</v>
      </c>
      <c r="D8" t="s">
        <v>102</v>
      </c>
      <c r="E8">
        <v>13.36</v>
      </c>
      <c r="F8">
        <v>2.48</v>
      </c>
    </row>
    <row r="9" spans="1:6" x14ac:dyDescent="0.35">
      <c r="A9" t="s">
        <v>32</v>
      </c>
      <c r="B9" t="s">
        <v>39</v>
      </c>
      <c r="C9" t="s">
        <v>104</v>
      </c>
      <c r="D9" t="s">
        <v>105</v>
      </c>
      <c r="E9">
        <v>25.42</v>
      </c>
      <c r="F9">
        <v>4.8899999999999997</v>
      </c>
    </row>
    <row r="10" spans="1:6" x14ac:dyDescent="0.35">
      <c r="A10" t="s">
        <v>32</v>
      </c>
      <c r="B10" t="s">
        <v>40</v>
      </c>
      <c r="C10" t="s">
        <v>104</v>
      </c>
      <c r="D10" t="s">
        <v>102</v>
      </c>
      <c r="E10">
        <v>19.66</v>
      </c>
      <c r="F10">
        <v>1.5</v>
      </c>
    </row>
    <row r="11" spans="1:6" x14ac:dyDescent="0.35">
      <c r="A11" t="s">
        <v>32</v>
      </c>
      <c r="B11" t="s">
        <v>41</v>
      </c>
      <c r="C11" t="s">
        <v>104</v>
      </c>
      <c r="D11" t="s">
        <v>102</v>
      </c>
      <c r="E11">
        <v>72.569999999999993</v>
      </c>
      <c r="F11">
        <v>2.64</v>
      </c>
    </row>
    <row r="12" spans="1:6" x14ac:dyDescent="0.35">
      <c r="A12" t="s">
        <v>32</v>
      </c>
      <c r="B12" t="s">
        <v>45</v>
      </c>
      <c r="C12" t="s">
        <v>106</v>
      </c>
      <c r="D12" t="s">
        <v>102</v>
      </c>
      <c r="E12">
        <v>8</v>
      </c>
      <c r="F12">
        <v>1.0069999999999999</v>
      </c>
    </row>
    <row r="13" spans="1:6" x14ac:dyDescent="0.35">
      <c r="A13" t="s">
        <v>32</v>
      </c>
      <c r="B13" t="s">
        <v>46</v>
      </c>
      <c r="C13" t="s">
        <v>106</v>
      </c>
      <c r="D13" t="s">
        <v>102</v>
      </c>
      <c r="E13">
        <v>132.88999999999999</v>
      </c>
      <c r="F13">
        <v>4.97</v>
      </c>
    </row>
    <row r="14" spans="1:6" x14ac:dyDescent="0.35">
      <c r="A14" t="s">
        <v>32</v>
      </c>
      <c r="B14" t="s">
        <v>47</v>
      </c>
      <c r="C14" t="s">
        <v>101</v>
      </c>
      <c r="D14" t="s">
        <v>105</v>
      </c>
      <c r="E14">
        <v>37.99</v>
      </c>
      <c r="F14">
        <v>0.503</v>
      </c>
    </row>
    <row r="15" spans="1:6" x14ac:dyDescent="0.35">
      <c r="A15" t="s">
        <v>32</v>
      </c>
      <c r="B15" t="s">
        <v>48</v>
      </c>
      <c r="C15" t="s">
        <v>101</v>
      </c>
      <c r="D15" t="s">
        <v>102</v>
      </c>
      <c r="E15">
        <v>6.06</v>
      </c>
      <c r="F15">
        <v>0.182</v>
      </c>
    </row>
    <row r="16" spans="1:6" x14ac:dyDescent="0.35">
      <c r="A16" t="s">
        <v>32</v>
      </c>
      <c r="B16" t="s">
        <v>49</v>
      </c>
      <c r="C16" t="s">
        <v>106</v>
      </c>
      <c r="D16" t="s">
        <v>102</v>
      </c>
      <c r="E16">
        <v>9.09</v>
      </c>
      <c r="F16">
        <v>0.13800000000000001</v>
      </c>
    </row>
    <row r="17" spans="1:6" x14ac:dyDescent="0.35">
      <c r="A17" t="s">
        <v>32</v>
      </c>
      <c r="B17" t="s">
        <v>50</v>
      </c>
      <c r="C17" t="s">
        <v>103</v>
      </c>
      <c r="D17" t="s">
        <v>102</v>
      </c>
      <c r="E17">
        <v>618810.13</v>
      </c>
      <c r="F17">
        <v>18423.41</v>
      </c>
    </row>
    <row r="18" spans="1:6" x14ac:dyDescent="0.35">
      <c r="A18" t="s">
        <v>32</v>
      </c>
      <c r="B18" t="s">
        <v>51</v>
      </c>
      <c r="C18" t="s">
        <v>106</v>
      </c>
      <c r="D18" t="s">
        <v>102</v>
      </c>
      <c r="E18">
        <v>17.3</v>
      </c>
      <c r="F18">
        <v>1.0029999999999999</v>
      </c>
    </row>
    <row r="19" spans="1:6" x14ac:dyDescent="0.35">
      <c r="A19" t="s">
        <v>32</v>
      </c>
      <c r="B19" t="s">
        <v>52</v>
      </c>
      <c r="C19" t="s">
        <v>106</v>
      </c>
      <c r="D19" t="s">
        <v>102</v>
      </c>
      <c r="E19">
        <v>14.12</v>
      </c>
      <c r="F19">
        <v>0.443</v>
      </c>
    </row>
    <row r="20" spans="1:6" x14ac:dyDescent="0.35">
      <c r="A20" t="s">
        <v>32</v>
      </c>
      <c r="B20" t="s">
        <v>53</v>
      </c>
      <c r="C20" t="s">
        <v>106</v>
      </c>
      <c r="D20" t="s">
        <v>102</v>
      </c>
      <c r="E20">
        <v>50.08</v>
      </c>
      <c r="F20">
        <v>2.4079999999999999</v>
      </c>
    </row>
    <row r="21" spans="1:6" x14ac:dyDescent="0.35">
      <c r="A21" t="s">
        <v>32</v>
      </c>
      <c r="B21" t="s">
        <v>54</v>
      </c>
      <c r="C21" t="s">
        <v>106</v>
      </c>
      <c r="D21" t="s">
        <v>102</v>
      </c>
      <c r="E21">
        <v>14.84</v>
      </c>
      <c r="F21">
        <v>0.78100000000000003</v>
      </c>
    </row>
    <row r="22" spans="1:6" x14ac:dyDescent="0.35">
      <c r="A22" t="s">
        <v>32</v>
      </c>
      <c r="B22" t="s">
        <v>55</v>
      </c>
      <c r="C22" t="s">
        <v>106</v>
      </c>
      <c r="D22" t="s">
        <v>102</v>
      </c>
      <c r="E22">
        <v>44.93</v>
      </c>
      <c r="F22">
        <v>2.4820000000000002</v>
      </c>
    </row>
    <row r="23" spans="1:6" x14ac:dyDescent="0.35">
      <c r="A23" t="s">
        <v>32</v>
      </c>
      <c r="B23" t="s">
        <v>56</v>
      </c>
      <c r="C23" t="s">
        <v>101</v>
      </c>
      <c r="D23" t="s">
        <v>102</v>
      </c>
      <c r="E23">
        <v>46.71</v>
      </c>
      <c r="F23">
        <v>2.88</v>
      </c>
    </row>
    <row r="24" spans="1:6" x14ac:dyDescent="0.35">
      <c r="A24" t="s">
        <v>32</v>
      </c>
      <c r="B24" t="s">
        <v>57</v>
      </c>
      <c r="C24" t="s">
        <v>101</v>
      </c>
      <c r="D24" t="s">
        <v>102</v>
      </c>
      <c r="E24">
        <v>8.74</v>
      </c>
      <c r="F24">
        <v>0.7</v>
      </c>
    </row>
    <row r="25" spans="1:6" x14ac:dyDescent="0.35">
      <c r="A25" t="s">
        <v>32</v>
      </c>
      <c r="B25" t="s">
        <v>58</v>
      </c>
      <c r="C25" t="s">
        <v>101</v>
      </c>
      <c r="D25" t="s">
        <v>102</v>
      </c>
      <c r="E25">
        <v>56.38</v>
      </c>
      <c r="F25">
        <v>9.4600000000000009</v>
      </c>
    </row>
    <row r="26" spans="1:6" x14ac:dyDescent="0.35">
      <c r="A26" t="s">
        <v>32</v>
      </c>
      <c r="B26" t="s">
        <v>62</v>
      </c>
      <c r="C26" t="s">
        <v>101</v>
      </c>
      <c r="D26" t="s">
        <v>102</v>
      </c>
      <c r="E26">
        <v>86.75</v>
      </c>
      <c r="F26">
        <v>18.97</v>
      </c>
    </row>
    <row r="27" spans="1:6" x14ac:dyDescent="0.35">
      <c r="A27" t="s">
        <v>32</v>
      </c>
      <c r="B27" t="s">
        <v>63</v>
      </c>
      <c r="C27" t="s">
        <v>107</v>
      </c>
      <c r="D27" t="s">
        <v>108</v>
      </c>
      <c r="E27">
        <v>17.53</v>
      </c>
      <c r="F27">
        <v>0.495</v>
      </c>
    </row>
    <row r="28" spans="1:6" x14ac:dyDescent="0.35">
      <c r="A28" t="s">
        <v>32</v>
      </c>
      <c r="B28" t="s">
        <v>64</v>
      </c>
      <c r="C28" t="s">
        <v>106</v>
      </c>
      <c r="D28" t="s">
        <v>102</v>
      </c>
      <c r="E28">
        <v>209.91</v>
      </c>
      <c r="F28">
        <v>12.59</v>
      </c>
    </row>
    <row r="29" spans="1:6" x14ac:dyDescent="0.35">
      <c r="A29" t="s">
        <v>32</v>
      </c>
      <c r="B29" t="s">
        <v>65</v>
      </c>
      <c r="C29" t="s">
        <v>101</v>
      </c>
      <c r="D29" t="s">
        <v>102</v>
      </c>
      <c r="E29">
        <v>68.73</v>
      </c>
      <c r="F29">
        <v>5.59</v>
      </c>
    </row>
    <row r="30" spans="1:6" x14ac:dyDescent="0.35">
      <c r="A30" t="s">
        <v>32</v>
      </c>
      <c r="B30" t="s">
        <v>66</v>
      </c>
      <c r="C30" t="s">
        <v>101</v>
      </c>
      <c r="D30" t="s">
        <v>102</v>
      </c>
      <c r="E30">
        <v>24.18</v>
      </c>
      <c r="F30">
        <v>1.7030000000000001</v>
      </c>
    </row>
    <row r="31" spans="1:6" x14ac:dyDescent="0.35">
      <c r="A31" t="s">
        <v>32</v>
      </c>
      <c r="B31" t="s">
        <v>67</v>
      </c>
      <c r="C31" t="s">
        <v>107</v>
      </c>
      <c r="D31" t="s">
        <v>109</v>
      </c>
      <c r="E31">
        <v>16.440000000000001</v>
      </c>
      <c r="F31">
        <v>0.88800000000000001</v>
      </c>
    </row>
    <row r="32" spans="1:6" x14ac:dyDescent="0.35">
      <c r="A32" t="s">
        <v>32</v>
      </c>
      <c r="B32" t="s">
        <v>68</v>
      </c>
      <c r="C32" t="s">
        <v>101</v>
      </c>
      <c r="D32" t="s">
        <v>102</v>
      </c>
      <c r="E32">
        <v>46.59</v>
      </c>
      <c r="F32">
        <v>4.84</v>
      </c>
    </row>
    <row r="33" spans="1:6" x14ac:dyDescent="0.35">
      <c r="A33" t="s">
        <v>32</v>
      </c>
      <c r="B33" t="s">
        <v>69</v>
      </c>
      <c r="C33" t="s">
        <v>101</v>
      </c>
      <c r="D33" t="s">
        <v>102</v>
      </c>
      <c r="E33">
        <v>23.54</v>
      </c>
      <c r="F33">
        <v>2.1110000000000002</v>
      </c>
    </row>
    <row r="34" spans="1:6" x14ac:dyDescent="0.35">
      <c r="A34" t="s">
        <v>32</v>
      </c>
      <c r="B34" t="s">
        <v>70</v>
      </c>
      <c r="C34" t="s">
        <v>106</v>
      </c>
      <c r="D34" t="s">
        <v>102</v>
      </c>
      <c r="E34">
        <v>16.489999999999998</v>
      </c>
      <c r="F34">
        <v>0.497</v>
      </c>
    </row>
    <row r="35" spans="1:6" x14ac:dyDescent="0.35">
      <c r="A35" t="s">
        <v>32</v>
      </c>
      <c r="B35" t="s">
        <v>71</v>
      </c>
      <c r="C35" t="s">
        <v>106</v>
      </c>
      <c r="D35" t="s">
        <v>102</v>
      </c>
      <c r="E35">
        <v>45.48</v>
      </c>
      <c r="F35">
        <v>1.772</v>
      </c>
    </row>
    <row r="36" spans="1:6" x14ac:dyDescent="0.35">
      <c r="A36" t="s">
        <v>32</v>
      </c>
      <c r="B36" t="s">
        <v>72</v>
      </c>
      <c r="C36" t="s">
        <v>106</v>
      </c>
      <c r="D36" t="s">
        <v>102</v>
      </c>
      <c r="E36">
        <v>8.76</v>
      </c>
      <c r="F36">
        <v>0.24</v>
      </c>
    </row>
    <row r="37" spans="1:6" x14ac:dyDescent="0.35">
      <c r="A37" t="s">
        <v>32</v>
      </c>
      <c r="B37" t="s">
        <v>73</v>
      </c>
      <c r="C37" t="s">
        <v>101</v>
      </c>
      <c r="D37" t="s">
        <v>102</v>
      </c>
      <c r="E37">
        <v>28.99</v>
      </c>
      <c r="F37">
        <v>0.69599999999999995</v>
      </c>
    </row>
    <row r="38" spans="1:6" x14ac:dyDescent="0.35">
      <c r="A38" t="s">
        <v>32</v>
      </c>
      <c r="B38" t="s">
        <v>74</v>
      </c>
      <c r="C38" t="s">
        <v>103</v>
      </c>
      <c r="D38" t="s">
        <v>102</v>
      </c>
      <c r="E38">
        <v>2750455</v>
      </c>
      <c r="F38">
        <v>21368.34</v>
      </c>
    </row>
    <row r="39" spans="1:6" x14ac:dyDescent="0.35">
      <c r="A39" t="s">
        <v>32</v>
      </c>
      <c r="B39" t="s">
        <v>75</v>
      </c>
      <c r="C39" t="s">
        <v>101</v>
      </c>
      <c r="D39" t="s">
        <v>102</v>
      </c>
      <c r="E39">
        <v>14.73</v>
      </c>
      <c r="F39">
        <v>0.81</v>
      </c>
    </row>
    <row r="40" spans="1:6" x14ac:dyDescent="0.35">
      <c r="A40" t="s">
        <v>32</v>
      </c>
      <c r="B40" t="s">
        <v>76</v>
      </c>
      <c r="C40" t="s">
        <v>101</v>
      </c>
      <c r="D40" t="s">
        <v>102</v>
      </c>
      <c r="E40">
        <v>15.79</v>
      </c>
      <c r="F40">
        <v>0.85499999999999998</v>
      </c>
    </row>
    <row r="41" spans="1:6" x14ac:dyDescent="0.35">
      <c r="A41" t="s">
        <v>32</v>
      </c>
      <c r="B41" t="s">
        <v>80</v>
      </c>
      <c r="C41" t="s">
        <v>106</v>
      </c>
      <c r="D41" t="s">
        <v>102</v>
      </c>
      <c r="E41">
        <v>40.119999999999997</v>
      </c>
      <c r="F41">
        <v>1.8380000000000001</v>
      </c>
    </row>
    <row r="42" spans="1:6" x14ac:dyDescent="0.35">
      <c r="A42" t="s">
        <v>82</v>
      </c>
      <c r="B42" t="s">
        <v>81</v>
      </c>
      <c r="C42" t="s">
        <v>106</v>
      </c>
      <c r="D42" t="s">
        <v>102</v>
      </c>
      <c r="E42">
        <v>160.86000000000001</v>
      </c>
      <c r="F42">
        <v>0.80400000000000005</v>
      </c>
    </row>
    <row r="43" spans="1:6" x14ac:dyDescent="0.35">
      <c r="A43" t="s">
        <v>82</v>
      </c>
      <c r="B43" t="s">
        <v>83</v>
      </c>
      <c r="C43" t="s">
        <v>101</v>
      </c>
      <c r="D43" t="s">
        <v>102</v>
      </c>
      <c r="E43">
        <v>67.69</v>
      </c>
      <c r="F43">
        <v>7.17</v>
      </c>
    </row>
    <row r="44" spans="1:6" x14ac:dyDescent="0.35">
      <c r="A44" t="s">
        <v>82</v>
      </c>
      <c r="B44" t="s">
        <v>84</v>
      </c>
      <c r="C44" t="s">
        <v>101</v>
      </c>
      <c r="D44" t="s">
        <v>102</v>
      </c>
      <c r="E44">
        <v>21.08</v>
      </c>
      <c r="F44">
        <v>1.9730000000000001</v>
      </c>
    </row>
    <row r="45" spans="1:6" x14ac:dyDescent="0.35">
      <c r="A45" t="s">
        <v>82</v>
      </c>
      <c r="B45" t="s">
        <v>85</v>
      </c>
      <c r="C45" t="s">
        <v>106</v>
      </c>
      <c r="D45" t="s">
        <v>102</v>
      </c>
      <c r="E45">
        <v>22.41</v>
      </c>
      <c r="F45">
        <v>0.71599999999999997</v>
      </c>
    </row>
    <row r="46" spans="1:6" x14ac:dyDescent="0.35">
      <c r="A46" t="s">
        <v>82</v>
      </c>
      <c r="B46" t="s">
        <v>86</v>
      </c>
      <c r="C46" t="s">
        <v>106</v>
      </c>
      <c r="D46" t="s">
        <v>102</v>
      </c>
      <c r="E46">
        <v>8.1999999999999993</v>
      </c>
      <c r="F46">
        <v>1.7130000000000001</v>
      </c>
    </row>
    <row r="47" spans="1:6" x14ac:dyDescent="0.35">
      <c r="A47" t="s">
        <v>82</v>
      </c>
      <c r="B47" t="s">
        <v>87</v>
      </c>
      <c r="C47" t="s">
        <v>101</v>
      </c>
      <c r="D47" t="s">
        <v>102</v>
      </c>
      <c r="E47">
        <v>48.35</v>
      </c>
      <c r="F47">
        <v>1.3660000000000001</v>
      </c>
    </row>
    <row r="48" spans="1:6" x14ac:dyDescent="0.35">
      <c r="A48" t="s">
        <v>82</v>
      </c>
      <c r="B48" t="s">
        <v>88</v>
      </c>
      <c r="C48" t="s">
        <v>101</v>
      </c>
      <c r="D48" t="s">
        <v>102</v>
      </c>
      <c r="E48">
        <v>46.64</v>
      </c>
      <c r="F48">
        <v>2.4300000000000002</v>
      </c>
    </row>
    <row r="49" spans="1:6" x14ac:dyDescent="0.35">
      <c r="A49" t="s">
        <v>82</v>
      </c>
      <c r="B49" t="s">
        <v>89</v>
      </c>
      <c r="C49" t="s">
        <v>101</v>
      </c>
      <c r="D49" t="s">
        <v>102</v>
      </c>
      <c r="E49">
        <v>89.7</v>
      </c>
      <c r="F49">
        <v>2.008</v>
      </c>
    </row>
    <row r="50" spans="1:6" x14ac:dyDescent="0.35">
      <c r="A50" t="s">
        <v>82</v>
      </c>
      <c r="B50" t="s">
        <v>90</v>
      </c>
      <c r="C50" t="s">
        <v>106</v>
      </c>
      <c r="D50" t="s">
        <v>102</v>
      </c>
      <c r="E50">
        <v>46.06</v>
      </c>
      <c r="F50">
        <v>2.754</v>
      </c>
    </row>
    <row r="51" spans="1:6" x14ac:dyDescent="0.35">
      <c r="A51" t="s">
        <v>82</v>
      </c>
      <c r="B51" t="s">
        <v>91</v>
      </c>
      <c r="C51" t="s">
        <v>101</v>
      </c>
      <c r="D51" t="s">
        <v>102</v>
      </c>
      <c r="E51">
        <v>124.64</v>
      </c>
      <c r="F51">
        <v>5.33</v>
      </c>
    </row>
    <row r="52" spans="1:6" x14ac:dyDescent="0.35">
      <c r="A52" t="s">
        <v>82</v>
      </c>
      <c r="B52" t="s">
        <v>92</v>
      </c>
      <c r="C52" t="s">
        <v>107</v>
      </c>
      <c r="D52" t="s">
        <v>108</v>
      </c>
      <c r="E52">
        <v>30.71</v>
      </c>
      <c r="F52">
        <v>1.9279999999999999</v>
      </c>
    </row>
    <row r="53" spans="1:6" x14ac:dyDescent="0.35">
      <c r="A53" t="s">
        <v>82</v>
      </c>
      <c r="B53" t="s">
        <v>93</v>
      </c>
      <c r="C53" t="s">
        <v>107</v>
      </c>
      <c r="D53" t="s">
        <v>108</v>
      </c>
      <c r="E53">
        <v>13.63</v>
      </c>
      <c r="F53">
        <v>0.56799999999999995</v>
      </c>
    </row>
    <row r="54" spans="1:6" x14ac:dyDescent="0.35">
      <c r="A54" t="s">
        <v>82</v>
      </c>
      <c r="B54" t="s">
        <v>94</v>
      </c>
      <c r="C54" t="s">
        <v>110</v>
      </c>
      <c r="D54" t="s">
        <v>111</v>
      </c>
      <c r="E54">
        <v>20.7</v>
      </c>
      <c r="F54">
        <v>0.38300000000000001</v>
      </c>
    </row>
    <row r="55" spans="1:6" x14ac:dyDescent="0.35">
      <c r="A55" t="s">
        <v>82</v>
      </c>
      <c r="B55" t="s">
        <v>95</v>
      </c>
      <c r="C55" t="s">
        <v>107</v>
      </c>
      <c r="D55" t="s">
        <v>108</v>
      </c>
      <c r="E55">
        <v>4.12</v>
      </c>
      <c r="F55">
        <v>0.09</v>
      </c>
    </row>
    <row r="56" spans="1:6" x14ac:dyDescent="0.35">
      <c r="A56" t="s">
        <v>82</v>
      </c>
      <c r="B56" t="s">
        <v>96</v>
      </c>
      <c r="C56" t="s">
        <v>106</v>
      </c>
      <c r="D56" t="s">
        <v>102</v>
      </c>
      <c r="E56">
        <v>8.67</v>
      </c>
      <c r="F56">
        <v>0.41699999999999998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workbookViewId="0"/>
  </sheetViews>
  <sheetFormatPr defaultRowHeight="14.5" x14ac:dyDescent="0.35"/>
  <sheetData>
    <row r="1" spans="1:5" x14ac:dyDescent="0.35">
      <c r="A1" t="s">
        <v>112</v>
      </c>
    </row>
    <row r="2" spans="1:5" x14ac:dyDescent="0.35">
      <c r="A2" t="s">
        <v>1</v>
      </c>
      <c r="B2" t="s">
        <v>113</v>
      </c>
      <c r="C2" t="s">
        <v>114</v>
      </c>
      <c r="D2" t="s">
        <v>115</v>
      </c>
      <c r="E2" t="s">
        <v>116</v>
      </c>
    </row>
    <row r="3" spans="1:5" x14ac:dyDescent="0.35">
      <c r="A3" t="s">
        <v>0</v>
      </c>
      <c r="B3">
        <v>1</v>
      </c>
      <c r="C3" t="s">
        <v>103</v>
      </c>
      <c r="D3">
        <f t="shared" ref="D3:D8" si="0">(E3/SUM($E$3:$E$8))*100</f>
        <v>5.4545454545454541</v>
      </c>
      <c r="E3">
        <v>3</v>
      </c>
    </row>
    <row r="4" spans="1:5" x14ac:dyDescent="0.35">
      <c r="A4" t="s">
        <v>32</v>
      </c>
      <c r="B4">
        <v>40</v>
      </c>
      <c r="C4" t="s">
        <v>101</v>
      </c>
      <c r="D4">
        <f t="shared" si="0"/>
        <v>38.181818181818187</v>
      </c>
      <c r="E4">
        <v>21</v>
      </c>
    </row>
    <row r="5" spans="1:5" x14ac:dyDescent="0.35">
      <c r="A5" t="s">
        <v>82</v>
      </c>
      <c r="B5">
        <v>15</v>
      </c>
      <c r="C5" t="s">
        <v>104</v>
      </c>
      <c r="D5">
        <f t="shared" si="0"/>
        <v>12.727272727272727</v>
      </c>
      <c r="E5">
        <v>7</v>
      </c>
    </row>
    <row r="6" spans="1:5" x14ac:dyDescent="0.35">
      <c r="C6" t="s">
        <v>106</v>
      </c>
      <c r="D6">
        <f t="shared" si="0"/>
        <v>32.727272727272727</v>
      </c>
      <c r="E6">
        <v>18</v>
      </c>
    </row>
    <row r="7" spans="1:5" x14ac:dyDescent="0.35">
      <c r="C7" t="s">
        <v>107</v>
      </c>
      <c r="D7">
        <f t="shared" si="0"/>
        <v>9.0909090909090917</v>
      </c>
      <c r="E7">
        <v>5</v>
      </c>
    </row>
    <row r="8" spans="1:5" x14ac:dyDescent="0.35">
      <c r="C8" t="s">
        <v>110</v>
      </c>
      <c r="D8">
        <f t="shared" si="0"/>
        <v>1.8181818181818181</v>
      </c>
      <c r="E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/>
  </sheetViews>
  <sheetFormatPr defaultRowHeight="14.5" x14ac:dyDescent="0.35"/>
  <sheetData>
    <row r="1" spans="1:5" x14ac:dyDescent="0.35">
      <c r="A1" t="s">
        <v>117</v>
      </c>
    </row>
    <row r="2" spans="1:5" x14ac:dyDescent="0.35">
      <c r="A2" t="s">
        <v>1</v>
      </c>
      <c r="B2" t="s">
        <v>113</v>
      </c>
      <c r="C2" t="s">
        <v>114</v>
      </c>
      <c r="D2" t="s">
        <v>115</v>
      </c>
      <c r="E2" t="s">
        <v>116</v>
      </c>
    </row>
    <row r="3" spans="1:5" x14ac:dyDescent="0.35">
      <c r="A3" t="s">
        <v>0</v>
      </c>
      <c r="B3">
        <v>1</v>
      </c>
      <c r="C3" t="s">
        <v>102</v>
      </c>
      <c r="D3">
        <f>(E3/SUM($E$3:$E$7))*100</f>
        <v>85.454545454545453</v>
      </c>
      <c r="E3">
        <v>47</v>
      </c>
    </row>
    <row r="4" spans="1:5" x14ac:dyDescent="0.35">
      <c r="A4" t="s">
        <v>32</v>
      </c>
      <c r="B4">
        <v>40</v>
      </c>
      <c r="C4" t="s">
        <v>105</v>
      </c>
      <c r="D4">
        <f>(E4/SUM($E$3:$E$7))*100</f>
        <v>3.6363636363636362</v>
      </c>
      <c r="E4">
        <v>2</v>
      </c>
    </row>
    <row r="5" spans="1:5" x14ac:dyDescent="0.35">
      <c r="A5" t="s">
        <v>82</v>
      </c>
      <c r="B5">
        <v>15</v>
      </c>
      <c r="C5" t="s">
        <v>108</v>
      </c>
      <c r="D5">
        <f>(E5/SUM($E$3:$E$7))*100</f>
        <v>7.2727272727272725</v>
      </c>
      <c r="E5">
        <v>4</v>
      </c>
    </row>
    <row r="6" spans="1:5" x14ac:dyDescent="0.35">
      <c r="C6" t="s">
        <v>109</v>
      </c>
      <c r="D6">
        <f>(E6/SUM($E$3:$E$7))*100</f>
        <v>1.8181818181818181</v>
      </c>
      <c r="E6">
        <v>1</v>
      </c>
    </row>
    <row r="7" spans="1:5" x14ac:dyDescent="0.35">
      <c r="C7" t="s">
        <v>111</v>
      </c>
      <c r="D7">
        <f>(E7/SUM($E$3:$E$7))*100</f>
        <v>1.8181818181818181</v>
      </c>
      <c r="E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8"/>
  <sheetViews>
    <sheetView workbookViewId="0"/>
  </sheetViews>
  <sheetFormatPr defaultRowHeight="14.5" x14ac:dyDescent="0.35"/>
  <sheetData>
    <row r="1" spans="1:28" x14ac:dyDescent="0.35">
      <c r="A1" t="s">
        <v>1</v>
      </c>
      <c r="B1" t="s">
        <v>118</v>
      </c>
      <c r="C1" t="s">
        <v>119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8" x14ac:dyDescent="0.35">
      <c r="A2" t="s">
        <v>32</v>
      </c>
      <c r="B2">
        <v>40</v>
      </c>
      <c r="C2" t="s">
        <v>120</v>
      </c>
      <c r="D2">
        <v>5003.8935000000001</v>
      </c>
      <c r="E2">
        <v>790.85424999999998</v>
      </c>
      <c r="F2">
        <v>249.5925</v>
      </c>
      <c r="G2">
        <v>34042.358749999999</v>
      </c>
      <c r="H2">
        <v>329408.66324999993</v>
      </c>
      <c r="I2">
        <v>29128.071400000001</v>
      </c>
      <c r="J2">
        <v>54958.590692500002</v>
      </c>
      <c r="K2">
        <v>134920.00150000001</v>
      </c>
      <c r="L2">
        <v>14962.4287375</v>
      </c>
      <c r="M2">
        <v>52208.439824999987</v>
      </c>
      <c r="N2">
        <v>8281.7415000000001</v>
      </c>
      <c r="O2">
        <v>1738.3743999999999</v>
      </c>
      <c r="P2">
        <v>6524.9617499999986</v>
      </c>
      <c r="Q2">
        <v>955.56594999999993</v>
      </c>
      <c r="R2">
        <v>6048.1652500000009</v>
      </c>
      <c r="S2">
        <v>1238.9762499999999</v>
      </c>
      <c r="T2">
        <v>3546.5509999999999</v>
      </c>
      <c r="U2">
        <v>534.49424999999997</v>
      </c>
      <c r="V2">
        <v>3810.1617499999988</v>
      </c>
      <c r="W2">
        <v>567.38525000000004</v>
      </c>
      <c r="X2">
        <v>13349.04725</v>
      </c>
      <c r="Y2">
        <v>1972.817575</v>
      </c>
      <c r="Z2">
        <v>13006.99625</v>
      </c>
      <c r="AA2">
        <v>2170.2502500000001</v>
      </c>
      <c r="AB2">
        <v>0</v>
      </c>
    </row>
    <row r="3" spans="1:28" x14ac:dyDescent="0.35">
      <c r="C3" t="s">
        <v>121</v>
      </c>
      <c r="D3">
        <v>17364.51511771874</v>
      </c>
      <c r="E3">
        <v>3399.8943512570258</v>
      </c>
      <c r="F3">
        <v>973.96728463986415</v>
      </c>
      <c r="G3">
        <v>117985.57112019759</v>
      </c>
      <c r="H3">
        <v>91926.527867925019</v>
      </c>
      <c r="I3">
        <v>113880.8278866983</v>
      </c>
      <c r="J3">
        <v>221948.32212752069</v>
      </c>
      <c r="K3">
        <v>532075.84001656761</v>
      </c>
      <c r="L3">
        <v>57036.15351251774</v>
      </c>
      <c r="M3">
        <v>191064.76846757371</v>
      </c>
      <c r="N3">
        <v>29135.710339232901</v>
      </c>
      <c r="O3">
        <v>6232.7677543947393</v>
      </c>
      <c r="P3">
        <v>23018.432971151389</v>
      </c>
      <c r="Q3">
        <v>3380.121751148255</v>
      </c>
      <c r="R3">
        <v>21312.446213859988</v>
      </c>
      <c r="S3">
        <v>4311.723826595743</v>
      </c>
      <c r="T3">
        <v>12141.9765139842</v>
      </c>
      <c r="U3">
        <v>1811.8778421638799</v>
      </c>
      <c r="V3">
        <v>12901.817284949801</v>
      </c>
      <c r="W3">
        <v>1920.042958153525</v>
      </c>
      <c r="X3">
        <v>5294.4571951556036</v>
      </c>
      <c r="Y3">
        <v>7408.5973573722104</v>
      </c>
      <c r="Z3">
        <v>56301.565385927752</v>
      </c>
      <c r="AA3">
        <v>8187.4554786406288</v>
      </c>
      <c r="AB3">
        <v>0</v>
      </c>
    </row>
    <row r="4" spans="1:28" x14ac:dyDescent="0.35">
      <c r="C4" t="s">
        <v>122</v>
      </c>
      <c r="D4">
        <v>193.52500000000001</v>
      </c>
      <c r="E4">
        <v>34.195</v>
      </c>
      <c r="F4">
        <v>14.07</v>
      </c>
      <c r="G4">
        <v>1058.53</v>
      </c>
      <c r="H4">
        <v>276784.95</v>
      </c>
      <c r="I4">
        <v>8.69</v>
      </c>
      <c r="J4">
        <v>1.663</v>
      </c>
      <c r="K4">
        <v>27.204999999999998</v>
      </c>
      <c r="L4">
        <v>1.0945</v>
      </c>
      <c r="M4">
        <v>7.4450000000000003</v>
      </c>
      <c r="N4">
        <v>5.9749999999999996</v>
      </c>
      <c r="O4">
        <v>1.7375</v>
      </c>
      <c r="P4">
        <v>24.885000000000002</v>
      </c>
      <c r="Q4">
        <v>7.26</v>
      </c>
      <c r="R4">
        <v>94.44</v>
      </c>
      <c r="S4">
        <v>34.25</v>
      </c>
      <c r="T4">
        <v>148.88499999999999</v>
      </c>
      <c r="U4">
        <v>30.995000000000001</v>
      </c>
      <c r="V4">
        <v>312.23</v>
      </c>
      <c r="W4">
        <v>64.36</v>
      </c>
      <c r="X4">
        <v>11052.985000000001</v>
      </c>
      <c r="Y4">
        <v>1.6274999999999999</v>
      </c>
      <c r="Z4">
        <v>140.92500000000001</v>
      </c>
      <c r="AA4">
        <v>219.52500000000001</v>
      </c>
      <c r="AB4">
        <v>0</v>
      </c>
    </row>
    <row r="6" spans="1:28" x14ac:dyDescent="0.35">
      <c r="A6" t="s">
        <v>82</v>
      </c>
      <c r="B6">
        <v>15</v>
      </c>
      <c r="C6" t="s">
        <v>120</v>
      </c>
      <c r="D6">
        <v>403.27066666666661</v>
      </c>
      <c r="E6">
        <v>825.26</v>
      </c>
      <c r="F6">
        <v>47.863999999999997</v>
      </c>
      <c r="G6">
        <v>1174.4606666666671</v>
      </c>
      <c r="H6">
        <v>272809.68199999997</v>
      </c>
      <c r="I6">
        <v>21.085599999999999</v>
      </c>
      <c r="J6">
        <v>9.3838000000000008</v>
      </c>
      <c r="K6">
        <v>47.564</v>
      </c>
      <c r="L6">
        <v>4.2283666666666671</v>
      </c>
      <c r="M6">
        <v>21.990866666666669</v>
      </c>
      <c r="N6">
        <v>11.03866666666667</v>
      </c>
      <c r="O6">
        <v>1.976666666666667</v>
      </c>
      <c r="P6">
        <v>34.164666666666669</v>
      </c>
      <c r="Q6">
        <v>9.5757333333333339</v>
      </c>
      <c r="R6">
        <v>111.40333333333329</v>
      </c>
      <c r="S6">
        <v>39.279999999999987</v>
      </c>
      <c r="T6">
        <v>171.87133333333341</v>
      </c>
      <c r="U6">
        <v>34.325333333333333</v>
      </c>
      <c r="V6">
        <v>305.60466666666667</v>
      </c>
      <c r="W6">
        <v>57.884000000000007</v>
      </c>
      <c r="X6">
        <v>10110.316000000001</v>
      </c>
      <c r="Y6">
        <v>1.9787999999999999</v>
      </c>
      <c r="Z6">
        <v>166.24799999999999</v>
      </c>
      <c r="AA6">
        <v>231.51400000000001</v>
      </c>
      <c r="AB6">
        <v>0</v>
      </c>
    </row>
    <row r="7" spans="1:28" x14ac:dyDescent="0.35">
      <c r="C7" t="s">
        <v>121</v>
      </c>
      <c r="D7">
        <v>477.52123917115517</v>
      </c>
      <c r="E7">
        <v>1651.8534818399201</v>
      </c>
      <c r="F7">
        <v>63.067139441497837</v>
      </c>
      <c r="G7">
        <v>948.81552162308617</v>
      </c>
      <c r="H7">
        <v>536.99444328844481</v>
      </c>
      <c r="I7">
        <v>31.32386973922603</v>
      </c>
      <c r="J7">
        <v>16.284294225623249</v>
      </c>
      <c r="K7">
        <v>44.273354183601981</v>
      </c>
      <c r="L7">
        <v>5.6262302075980584</v>
      </c>
      <c r="M7">
        <v>25.084229805109739</v>
      </c>
      <c r="N7">
        <v>8.47147674388723</v>
      </c>
      <c r="O7">
        <v>1.878860032632081</v>
      </c>
      <c r="P7">
        <v>24.589395781289319</v>
      </c>
      <c r="Q7">
        <v>7.2302961070453788</v>
      </c>
      <c r="R7">
        <v>87.749925938556927</v>
      </c>
      <c r="S7">
        <v>32.322869509579952</v>
      </c>
      <c r="T7">
        <v>140.75386284180229</v>
      </c>
      <c r="U7">
        <v>27.17857805126841</v>
      </c>
      <c r="V7">
        <v>233.60106783051219</v>
      </c>
      <c r="W7">
        <v>43.254569669958947</v>
      </c>
      <c r="X7">
        <v>1427.9051739934739</v>
      </c>
      <c r="Y7">
        <v>1.728863102349826</v>
      </c>
      <c r="Z7">
        <v>108.5855002106635</v>
      </c>
      <c r="AA7">
        <v>156.39782393200571</v>
      </c>
      <c r="AB7">
        <v>0</v>
      </c>
    </row>
    <row r="8" spans="1:28" x14ac:dyDescent="0.35">
      <c r="C8" t="s">
        <v>122</v>
      </c>
      <c r="D8">
        <v>195.16</v>
      </c>
      <c r="E8">
        <v>73.38</v>
      </c>
      <c r="F8">
        <v>16.940000000000001</v>
      </c>
      <c r="G8">
        <v>953.87</v>
      </c>
      <c r="H8">
        <v>272764.96999999997</v>
      </c>
      <c r="I8">
        <v>4.25</v>
      </c>
      <c r="J8">
        <v>2.3530000000000002</v>
      </c>
      <c r="K8">
        <v>30.71</v>
      </c>
      <c r="L8">
        <v>1.3140000000000001</v>
      </c>
      <c r="M8">
        <v>7.6</v>
      </c>
      <c r="N8">
        <v>8.82</v>
      </c>
      <c r="O8">
        <v>1.7130000000000001</v>
      </c>
      <c r="P8">
        <v>28.47</v>
      </c>
      <c r="Q8">
        <v>7.69</v>
      </c>
      <c r="R8">
        <v>87.06</v>
      </c>
      <c r="S8">
        <v>31.53</v>
      </c>
      <c r="T8">
        <v>142.69</v>
      </c>
      <c r="U8">
        <v>28.93</v>
      </c>
      <c r="V8">
        <v>274.11</v>
      </c>
      <c r="W8">
        <v>53.21</v>
      </c>
      <c r="X8">
        <v>10163.709999999999</v>
      </c>
      <c r="Y8">
        <v>1.101</v>
      </c>
      <c r="Z8">
        <v>109.06</v>
      </c>
      <c r="AA8">
        <v>155.27000000000001</v>
      </c>
      <c r="AB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99</v>
      </c>
      <c r="D1" t="s">
        <v>5</v>
      </c>
      <c r="E1" t="s">
        <v>25</v>
      </c>
    </row>
    <row r="2" spans="1:5" x14ac:dyDescent="0.35">
      <c r="A2" t="s">
        <v>32</v>
      </c>
      <c r="B2" t="s">
        <v>31</v>
      </c>
      <c r="C2" t="s">
        <v>101</v>
      </c>
      <c r="D2">
        <v>957.73</v>
      </c>
      <c r="E2">
        <v>133.66</v>
      </c>
    </row>
    <row r="3" spans="1:5" x14ac:dyDescent="0.35">
      <c r="A3" t="s">
        <v>32</v>
      </c>
      <c r="B3" t="s">
        <v>33</v>
      </c>
      <c r="C3" t="s">
        <v>103</v>
      </c>
      <c r="D3">
        <v>568349.31000000006</v>
      </c>
      <c r="E3">
        <v>47092.73</v>
      </c>
    </row>
    <row r="4" spans="1:5" x14ac:dyDescent="0.35">
      <c r="A4" t="s">
        <v>32</v>
      </c>
      <c r="B4" t="s">
        <v>34</v>
      </c>
      <c r="C4" t="s">
        <v>101</v>
      </c>
      <c r="D4">
        <v>1068.42</v>
      </c>
      <c r="E4">
        <v>148.56</v>
      </c>
    </row>
    <row r="5" spans="1:5" x14ac:dyDescent="0.35">
      <c r="A5" t="s">
        <v>32</v>
      </c>
      <c r="B5" t="s">
        <v>35</v>
      </c>
      <c r="C5" t="s">
        <v>104</v>
      </c>
      <c r="D5">
        <v>2183.8000000000002</v>
      </c>
      <c r="E5">
        <v>140.78</v>
      </c>
    </row>
    <row r="6" spans="1:5" x14ac:dyDescent="0.35">
      <c r="A6" t="s">
        <v>32</v>
      </c>
      <c r="B6" t="s">
        <v>36</v>
      </c>
      <c r="C6" t="s">
        <v>104</v>
      </c>
      <c r="D6">
        <v>1999.21</v>
      </c>
      <c r="E6">
        <v>1126.8599999999999</v>
      </c>
    </row>
    <row r="7" spans="1:5" x14ac:dyDescent="0.35">
      <c r="A7" t="s">
        <v>32</v>
      </c>
      <c r="B7" t="s">
        <v>37</v>
      </c>
      <c r="C7" t="s">
        <v>104</v>
      </c>
      <c r="D7">
        <v>2933.12</v>
      </c>
      <c r="E7">
        <v>509.08</v>
      </c>
    </row>
    <row r="8" spans="1:5" x14ac:dyDescent="0.35">
      <c r="A8" t="s">
        <v>32</v>
      </c>
      <c r="B8" t="s">
        <v>38</v>
      </c>
      <c r="C8" t="s">
        <v>104</v>
      </c>
      <c r="D8">
        <v>3133.56</v>
      </c>
      <c r="E8">
        <v>149.53</v>
      </c>
    </row>
    <row r="9" spans="1:5" x14ac:dyDescent="0.35">
      <c r="A9" t="s">
        <v>32</v>
      </c>
      <c r="B9" t="s">
        <v>39</v>
      </c>
      <c r="C9" t="s">
        <v>104</v>
      </c>
      <c r="D9">
        <v>1964.3</v>
      </c>
      <c r="E9">
        <v>135.06</v>
      </c>
    </row>
    <row r="10" spans="1:5" x14ac:dyDescent="0.35">
      <c r="A10" t="s">
        <v>32</v>
      </c>
      <c r="B10" t="s">
        <v>40</v>
      </c>
      <c r="C10" t="s">
        <v>104</v>
      </c>
      <c r="D10">
        <v>2160.9299999999998</v>
      </c>
      <c r="E10">
        <v>471.74</v>
      </c>
    </row>
    <row r="11" spans="1:5" x14ac:dyDescent="0.35">
      <c r="A11" t="s">
        <v>32</v>
      </c>
      <c r="B11" t="s">
        <v>41</v>
      </c>
      <c r="C11" t="s">
        <v>104</v>
      </c>
      <c r="D11">
        <v>1951.75</v>
      </c>
      <c r="E11">
        <v>1018.04</v>
      </c>
    </row>
    <row r="12" spans="1:5" x14ac:dyDescent="0.35">
      <c r="A12" t="s">
        <v>32</v>
      </c>
      <c r="B12" t="s">
        <v>45</v>
      </c>
      <c r="C12" t="s">
        <v>106</v>
      </c>
      <c r="D12">
        <v>1493.34</v>
      </c>
      <c r="E12">
        <v>158.56</v>
      </c>
    </row>
    <row r="13" spans="1:5" x14ac:dyDescent="0.35">
      <c r="A13" t="s">
        <v>32</v>
      </c>
      <c r="B13" t="s">
        <v>46</v>
      </c>
      <c r="C13" t="s">
        <v>106</v>
      </c>
      <c r="D13">
        <v>2313.36</v>
      </c>
      <c r="E13">
        <v>626.86</v>
      </c>
    </row>
    <row r="14" spans="1:5" x14ac:dyDescent="0.35">
      <c r="A14" t="s">
        <v>32</v>
      </c>
      <c r="B14" t="s">
        <v>47</v>
      </c>
      <c r="C14" t="s">
        <v>101</v>
      </c>
      <c r="D14">
        <v>590.23</v>
      </c>
      <c r="E14">
        <v>348.78</v>
      </c>
    </row>
    <row r="15" spans="1:5" x14ac:dyDescent="0.35">
      <c r="A15" t="s">
        <v>32</v>
      </c>
      <c r="B15" t="s">
        <v>48</v>
      </c>
      <c r="C15" t="s">
        <v>101</v>
      </c>
      <c r="D15">
        <v>674.88</v>
      </c>
      <c r="E15">
        <v>64.900000000000006</v>
      </c>
    </row>
    <row r="16" spans="1:5" x14ac:dyDescent="0.35">
      <c r="A16" t="s">
        <v>32</v>
      </c>
      <c r="B16" t="s">
        <v>49</v>
      </c>
      <c r="C16" t="s">
        <v>106</v>
      </c>
      <c r="D16">
        <v>714.16</v>
      </c>
      <c r="E16">
        <v>146.94999999999999</v>
      </c>
    </row>
    <row r="17" spans="1:5" x14ac:dyDescent="0.35">
      <c r="A17" t="s">
        <v>32</v>
      </c>
      <c r="B17" t="s">
        <v>50</v>
      </c>
      <c r="C17" t="s">
        <v>103</v>
      </c>
      <c r="D17">
        <v>360301.38</v>
      </c>
      <c r="E17">
        <v>2220.34</v>
      </c>
    </row>
    <row r="18" spans="1:5" x14ac:dyDescent="0.35">
      <c r="A18" t="s">
        <v>32</v>
      </c>
      <c r="B18" t="s">
        <v>51</v>
      </c>
      <c r="C18" t="s">
        <v>106</v>
      </c>
      <c r="D18">
        <v>1272.73</v>
      </c>
      <c r="E18">
        <v>131.63999999999999</v>
      </c>
    </row>
    <row r="19" spans="1:5" x14ac:dyDescent="0.35">
      <c r="A19" t="s">
        <v>32</v>
      </c>
      <c r="B19" t="s">
        <v>52</v>
      </c>
      <c r="C19" t="s">
        <v>106</v>
      </c>
      <c r="D19">
        <v>809.1</v>
      </c>
      <c r="E19">
        <v>191</v>
      </c>
    </row>
    <row r="20" spans="1:5" x14ac:dyDescent="0.35">
      <c r="A20" t="s">
        <v>32</v>
      </c>
      <c r="B20" t="s">
        <v>53</v>
      </c>
      <c r="C20" t="s">
        <v>106</v>
      </c>
      <c r="D20">
        <v>1149.48</v>
      </c>
      <c r="E20">
        <v>261.27</v>
      </c>
    </row>
    <row r="21" spans="1:5" x14ac:dyDescent="0.35">
      <c r="A21" t="s">
        <v>32</v>
      </c>
      <c r="B21" t="s">
        <v>54</v>
      </c>
      <c r="C21" t="s">
        <v>106</v>
      </c>
      <c r="D21">
        <v>1296.4100000000001</v>
      </c>
      <c r="E21">
        <v>525.36</v>
      </c>
    </row>
    <row r="22" spans="1:5" x14ac:dyDescent="0.35">
      <c r="A22" t="s">
        <v>32</v>
      </c>
      <c r="B22" t="s">
        <v>55</v>
      </c>
      <c r="C22" t="s">
        <v>106</v>
      </c>
      <c r="D22">
        <v>1064.57</v>
      </c>
      <c r="E22">
        <v>180.97</v>
      </c>
    </row>
    <row r="23" spans="1:5" x14ac:dyDescent="0.35">
      <c r="A23" t="s">
        <v>32</v>
      </c>
      <c r="B23" t="s">
        <v>56</v>
      </c>
      <c r="C23" t="s">
        <v>101</v>
      </c>
      <c r="D23">
        <v>696.56</v>
      </c>
      <c r="E23">
        <v>334.47</v>
      </c>
    </row>
    <row r="24" spans="1:5" x14ac:dyDescent="0.35">
      <c r="A24" t="s">
        <v>32</v>
      </c>
      <c r="B24" t="s">
        <v>57</v>
      </c>
      <c r="C24" t="s">
        <v>101</v>
      </c>
      <c r="D24">
        <v>369.66</v>
      </c>
      <c r="E24">
        <v>167.19</v>
      </c>
    </row>
    <row r="25" spans="1:5" x14ac:dyDescent="0.35">
      <c r="A25" t="s">
        <v>32</v>
      </c>
      <c r="B25" t="s">
        <v>58</v>
      </c>
      <c r="C25" t="s">
        <v>101</v>
      </c>
      <c r="D25">
        <v>1052.49</v>
      </c>
      <c r="E25">
        <v>832.58</v>
      </c>
    </row>
    <row r="26" spans="1:5" x14ac:dyDescent="0.35">
      <c r="A26" t="s">
        <v>32</v>
      </c>
      <c r="B26" t="s">
        <v>62</v>
      </c>
      <c r="C26" t="s">
        <v>101</v>
      </c>
      <c r="D26">
        <v>808.09</v>
      </c>
      <c r="E26">
        <v>702.58</v>
      </c>
    </row>
    <row r="27" spans="1:5" x14ac:dyDescent="0.35">
      <c r="A27" t="s">
        <v>32</v>
      </c>
      <c r="B27" t="s">
        <v>63</v>
      </c>
      <c r="C27" t="s">
        <v>107</v>
      </c>
      <c r="D27">
        <v>434.93</v>
      </c>
      <c r="E27">
        <v>134.13999999999999</v>
      </c>
    </row>
    <row r="28" spans="1:5" x14ac:dyDescent="0.35">
      <c r="A28" t="s">
        <v>32</v>
      </c>
      <c r="B28" t="s">
        <v>64</v>
      </c>
      <c r="C28" t="s">
        <v>106</v>
      </c>
      <c r="D28">
        <v>2055.66</v>
      </c>
      <c r="E28">
        <v>583.52</v>
      </c>
    </row>
    <row r="29" spans="1:5" x14ac:dyDescent="0.35">
      <c r="A29" t="s">
        <v>32</v>
      </c>
      <c r="B29" t="s">
        <v>65</v>
      </c>
      <c r="C29" t="s">
        <v>101</v>
      </c>
      <c r="D29">
        <v>1079.02</v>
      </c>
      <c r="E29">
        <v>545.11</v>
      </c>
    </row>
    <row r="30" spans="1:5" x14ac:dyDescent="0.35">
      <c r="A30" t="s">
        <v>32</v>
      </c>
      <c r="B30" t="s">
        <v>66</v>
      </c>
      <c r="C30" t="s">
        <v>101</v>
      </c>
      <c r="D30">
        <v>448.63</v>
      </c>
      <c r="E30">
        <v>417.29</v>
      </c>
    </row>
    <row r="31" spans="1:5" x14ac:dyDescent="0.35">
      <c r="A31" t="s">
        <v>32</v>
      </c>
      <c r="B31" t="s">
        <v>67</v>
      </c>
      <c r="C31" t="s">
        <v>107</v>
      </c>
      <c r="D31">
        <v>268.67</v>
      </c>
      <c r="E31">
        <v>102.82</v>
      </c>
    </row>
    <row r="32" spans="1:5" x14ac:dyDescent="0.35">
      <c r="A32" t="s">
        <v>32</v>
      </c>
      <c r="B32" t="s">
        <v>68</v>
      </c>
      <c r="C32" t="s">
        <v>101</v>
      </c>
      <c r="D32">
        <v>714.88</v>
      </c>
      <c r="E32">
        <v>183.76</v>
      </c>
    </row>
    <row r="33" spans="1:5" x14ac:dyDescent="0.35">
      <c r="A33" t="s">
        <v>32</v>
      </c>
      <c r="B33" t="s">
        <v>69</v>
      </c>
      <c r="C33" t="s">
        <v>101</v>
      </c>
      <c r="D33">
        <v>805.32</v>
      </c>
      <c r="E33">
        <v>178.79</v>
      </c>
    </row>
    <row r="34" spans="1:5" x14ac:dyDescent="0.35">
      <c r="A34" t="s">
        <v>32</v>
      </c>
      <c r="B34" t="s">
        <v>70</v>
      </c>
      <c r="C34" t="s">
        <v>106</v>
      </c>
      <c r="D34">
        <v>809.26</v>
      </c>
      <c r="E34">
        <v>105.99</v>
      </c>
    </row>
    <row r="35" spans="1:5" x14ac:dyDescent="0.35">
      <c r="A35" t="s">
        <v>32</v>
      </c>
      <c r="B35" t="s">
        <v>71</v>
      </c>
      <c r="C35" t="s">
        <v>106</v>
      </c>
      <c r="D35">
        <v>1826.98</v>
      </c>
      <c r="E35">
        <v>251.21</v>
      </c>
    </row>
    <row r="36" spans="1:5" x14ac:dyDescent="0.35">
      <c r="A36" t="s">
        <v>32</v>
      </c>
      <c r="B36" t="s">
        <v>72</v>
      </c>
      <c r="C36" t="s">
        <v>106</v>
      </c>
      <c r="D36">
        <v>799.51</v>
      </c>
      <c r="E36">
        <v>130.38</v>
      </c>
    </row>
    <row r="37" spans="1:5" x14ac:dyDescent="0.35">
      <c r="A37" t="s">
        <v>32</v>
      </c>
      <c r="B37" t="s">
        <v>73</v>
      </c>
      <c r="C37" t="s">
        <v>101</v>
      </c>
      <c r="D37">
        <v>856.39</v>
      </c>
      <c r="E37">
        <v>248.05</v>
      </c>
    </row>
    <row r="38" spans="1:5" x14ac:dyDescent="0.35">
      <c r="A38" t="s">
        <v>32</v>
      </c>
      <c r="B38" t="s">
        <v>74</v>
      </c>
      <c r="C38" t="s">
        <v>103</v>
      </c>
      <c r="D38">
        <v>387642.94</v>
      </c>
      <c r="E38">
        <v>25309.41</v>
      </c>
    </row>
    <row r="39" spans="1:5" x14ac:dyDescent="0.35">
      <c r="A39" t="s">
        <v>32</v>
      </c>
      <c r="B39" t="s">
        <v>75</v>
      </c>
      <c r="C39" t="s">
        <v>101</v>
      </c>
      <c r="D39">
        <v>774.38</v>
      </c>
      <c r="E39">
        <v>149.19999999999999</v>
      </c>
    </row>
    <row r="40" spans="1:5" x14ac:dyDescent="0.35">
      <c r="A40" t="s">
        <v>32</v>
      </c>
      <c r="B40" t="s">
        <v>76</v>
      </c>
      <c r="C40" t="s">
        <v>101</v>
      </c>
      <c r="D40">
        <v>1032.48</v>
      </c>
      <c r="E40">
        <v>484.94</v>
      </c>
    </row>
    <row r="41" spans="1:5" x14ac:dyDescent="0.35">
      <c r="A41" t="s">
        <v>32</v>
      </c>
      <c r="B41" t="s">
        <v>80</v>
      </c>
      <c r="C41" t="s">
        <v>106</v>
      </c>
      <c r="D41">
        <v>836.73</v>
      </c>
      <c r="E41">
        <v>165.91</v>
      </c>
    </row>
    <row r="42" spans="1:5" x14ac:dyDescent="0.35">
      <c r="A42" t="s">
        <v>82</v>
      </c>
      <c r="B42" t="s">
        <v>81</v>
      </c>
      <c r="C42" t="s">
        <v>106</v>
      </c>
      <c r="D42">
        <v>953.87</v>
      </c>
      <c r="E42">
        <v>155.27000000000001</v>
      </c>
    </row>
    <row r="43" spans="1:5" x14ac:dyDescent="0.35">
      <c r="A43" t="s">
        <v>82</v>
      </c>
      <c r="B43" t="s">
        <v>83</v>
      </c>
      <c r="C43" t="s">
        <v>101</v>
      </c>
      <c r="D43">
        <v>1529.04</v>
      </c>
      <c r="E43">
        <v>47.91</v>
      </c>
    </row>
    <row r="44" spans="1:5" x14ac:dyDescent="0.35">
      <c r="A44" t="s">
        <v>82</v>
      </c>
      <c r="B44" t="s">
        <v>84</v>
      </c>
      <c r="C44" t="s">
        <v>101</v>
      </c>
      <c r="D44">
        <v>446.54</v>
      </c>
      <c r="E44">
        <v>385.77</v>
      </c>
    </row>
    <row r="45" spans="1:5" x14ac:dyDescent="0.35">
      <c r="A45" t="s">
        <v>82</v>
      </c>
      <c r="B45" t="s">
        <v>85</v>
      </c>
      <c r="C45" t="s">
        <v>106</v>
      </c>
      <c r="D45">
        <v>817.44</v>
      </c>
      <c r="E45">
        <v>75.989999999999995</v>
      </c>
    </row>
    <row r="46" spans="1:5" x14ac:dyDescent="0.35">
      <c r="A46" t="s">
        <v>82</v>
      </c>
      <c r="B46" t="s">
        <v>86</v>
      </c>
      <c r="C46" t="s">
        <v>106</v>
      </c>
      <c r="D46">
        <v>4271.5200000000004</v>
      </c>
      <c r="E46">
        <v>423.32</v>
      </c>
    </row>
    <row r="47" spans="1:5" x14ac:dyDescent="0.35">
      <c r="A47" t="s">
        <v>82</v>
      </c>
      <c r="B47" t="s">
        <v>87</v>
      </c>
      <c r="C47" t="s">
        <v>101</v>
      </c>
      <c r="D47">
        <v>1076.28</v>
      </c>
      <c r="E47">
        <v>547.25</v>
      </c>
    </row>
    <row r="48" spans="1:5" x14ac:dyDescent="0.35">
      <c r="A48" t="s">
        <v>82</v>
      </c>
      <c r="B48" t="s">
        <v>88</v>
      </c>
      <c r="C48" t="s">
        <v>101</v>
      </c>
      <c r="D48">
        <v>1748.43</v>
      </c>
      <c r="E48">
        <v>487.68</v>
      </c>
    </row>
    <row r="49" spans="1:5" x14ac:dyDescent="0.35">
      <c r="A49" t="s">
        <v>82</v>
      </c>
      <c r="B49" t="s">
        <v>89</v>
      </c>
      <c r="C49" t="s">
        <v>101</v>
      </c>
      <c r="D49">
        <v>1538.97</v>
      </c>
      <c r="E49">
        <v>325.7</v>
      </c>
    </row>
    <row r="50" spans="1:5" x14ac:dyDescent="0.35">
      <c r="A50" t="s">
        <v>82</v>
      </c>
      <c r="B50" t="s">
        <v>90</v>
      </c>
      <c r="C50" t="s">
        <v>106</v>
      </c>
      <c r="D50">
        <v>1209.3399999999999</v>
      </c>
      <c r="E50">
        <v>182.41</v>
      </c>
    </row>
    <row r="51" spans="1:5" x14ac:dyDescent="0.35">
      <c r="A51" t="s">
        <v>82</v>
      </c>
      <c r="B51" t="s">
        <v>91</v>
      </c>
      <c r="C51" t="s">
        <v>101</v>
      </c>
      <c r="D51">
        <v>890.49</v>
      </c>
      <c r="E51">
        <v>250.91</v>
      </c>
    </row>
    <row r="52" spans="1:5" x14ac:dyDescent="0.35">
      <c r="A52" t="s">
        <v>82</v>
      </c>
      <c r="B52" t="s">
        <v>92</v>
      </c>
      <c r="C52" t="s">
        <v>107</v>
      </c>
      <c r="D52">
        <v>479.76</v>
      </c>
      <c r="E52">
        <v>114.66</v>
      </c>
    </row>
    <row r="53" spans="1:5" x14ac:dyDescent="0.35">
      <c r="A53" t="s">
        <v>82</v>
      </c>
      <c r="B53" t="s">
        <v>93</v>
      </c>
      <c r="C53" t="s">
        <v>107</v>
      </c>
      <c r="D53">
        <v>255.17</v>
      </c>
      <c r="E53">
        <v>147.5</v>
      </c>
    </row>
    <row r="54" spans="1:5" x14ac:dyDescent="0.35">
      <c r="A54" t="s">
        <v>82</v>
      </c>
      <c r="B54" t="s">
        <v>94</v>
      </c>
      <c r="C54" t="s">
        <v>110</v>
      </c>
      <c r="D54">
        <v>1496.03</v>
      </c>
      <c r="E54">
        <v>121.19</v>
      </c>
    </row>
    <row r="55" spans="1:5" x14ac:dyDescent="0.35">
      <c r="A55" t="s">
        <v>82</v>
      </c>
      <c r="B55" t="s">
        <v>95</v>
      </c>
      <c r="C55" t="s">
        <v>107</v>
      </c>
      <c r="D55">
        <v>291.55</v>
      </c>
      <c r="E55">
        <v>106.61</v>
      </c>
    </row>
    <row r="56" spans="1:5" x14ac:dyDescent="0.35">
      <c r="A56" t="s">
        <v>82</v>
      </c>
      <c r="B56" t="s">
        <v>96</v>
      </c>
      <c r="C56" t="s">
        <v>106</v>
      </c>
      <c r="D56">
        <v>612.48</v>
      </c>
      <c r="E56">
        <v>100.54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Charts</vt:lpstr>
      </vt:variant>
      <vt:variant>
        <vt:i4>4</vt:i4>
      </vt:variant>
    </vt:vector>
  </HeadingPairs>
  <TitlesOfParts>
    <vt:vector size="34" baseType="lpstr">
      <vt:lpstr>data</vt:lpstr>
      <vt:lpstr>TrElem</vt:lpstr>
      <vt:lpstr>REE</vt:lpstr>
      <vt:lpstr>Unknown</vt:lpstr>
      <vt:lpstr>Class</vt:lpstr>
      <vt:lpstr>CART1</vt:lpstr>
      <vt:lpstr>CART2</vt:lpstr>
      <vt:lpstr>Statistics of Unknown</vt:lpstr>
      <vt:lpstr>Y-Udata</vt:lpstr>
      <vt:lpstr>Y-U Plot</vt:lpstr>
      <vt:lpstr>Y-Thdata</vt:lpstr>
      <vt:lpstr>Y-Th Plot</vt:lpstr>
      <vt:lpstr>Y-YbSmdata</vt:lpstr>
      <vt:lpstr>Y-YbSm Plot</vt:lpstr>
      <vt:lpstr>Y-NbTadata</vt:lpstr>
      <vt:lpstr>Y-NbTa Plot</vt:lpstr>
      <vt:lpstr>Y-ThUdata</vt:lpstr>
      <vt:lpstr>Y-ThU Plot</vt:lpstr>
      <vt:lpstr>Y-CeCedata</vt:lpstr>
      <vt:lpstr>Y-CeCe Plot</vt:lpstr>
      <vt:lpstr>Y-EuEudata</vt:lpstr>
      <vt:lpstr>Y-EuEu Plot</vt:lpstr>
      <vt:lpstr>Hf-Ydata</vt:lpstr>
      <vt:lpstr>Hf-Y Plot</vt:lpstr>
      <vt:lpstr>Nb-Tadata</vt:lpstr>
      <vt:lpstr>Nb-Ta Plot</vt:lpstr>
      <vt:lpstr>U-Thdata</vt:lpstr>
      <vt:lpstr>U-Th Plot</vt:lpstr>
      <vt:lpstr>CeCe-EuEudata</vt:lpstr>
      <vt:lpstr>CeCe-EuEu Plot</vt:lpstr>
      <vt:lpstr>TrElem Chart</vt:lpstr>
      <vt:lpstr>REE Chart</vt:lpstr>
      <vt:lpstr>CART1 Chart</vt:lpstr>
      <vt:lpstr>CART2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</cp:lastModifiedBy>
  <dcterms:created xsi:type="dcterms:W3CDTF">2017-10-30T04:14:21Z</dcterms:created>
  <dcterms:modified xsi:type="dcterms:W3CDTF">2017-10-30T04:15:39Z</dcterms:modified>
</cp:coreProperties>
</file>